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192.168.1.21\share\01総務課\03財政行革G\分掌№06_財政計画・状況公表\03_財政状況資料集\R06(R05決算)\04_提出\20250321電話確認事項による修正\"/>
    </mc:Choice>
  </mc:AlternateContent>
  <xr:revisionPtr revIDLastSave="0" documentId="8_{63385FE7-238A-4DAA-A4BA-7ECB95548F2E}" xr6:coauthVersionLast="47" xr6:coauthVersionMax="47" xr10:uidLastSave="{00000000-0000-0000-0000-000000000000}"/>
  <bookViews>
    <workbookView xWindow="-120" yWindow="-120" windowWidth="21840" windowHeight="13140" firstSheet="10" activeTab="12"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O34" i="10" l="1"/>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AM36" i="10"/>
  <c r="C36" i="10"/>
  <c r="BE35" i="10"/>
  <c r="AM35" i="10"/>
  <c r="C35" i="10"/>
  <c r="BW34" i="10"/>
  <c r="BW35" i="10" s="1"/>
  <c r="BW36" i="10" s="1"/>
  <c r="BW37" i="10" s="1"/>
  <c r="BW38" i="10" s="1"/>
  <c r="BW39" i="10" s="1"/>
  <c r="BW40" i="10" s="1"/>
  <c r="BW41" i="10" s="1"/>
  <c r="BE34" i="10"/>
  <c r="C34" i="10"/>
  <c r="U34" i="10" s="1"/>
  <c r="U35" i="10" s="1"/>
  <c r="U36" i="10" s="1"/>
  <c r="U37" i="10" s="1"/>
  <c r="CO34" i="10" l="1"/>
  <c r="CO35" i="10" s="1"/>
  <c r="AM34" i="10"/>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<sst xmlns="http://schemas.openxmlformats.org/spreadsheetml/2006/main" count="1100" uniqueCount="563">
  <si>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</si>
  <si>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</si>
  <si>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</si>
  <si>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</si>
  <si>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</si>
  <si>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</si>
  <si>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</si>
  <si>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</si>
  <si>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</si>
  <si>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</si>
  <si>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</si>
  <si>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</si>
  <si>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</si>
  <si>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</si>
  <si>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</si>
  <si>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</si>
  <si>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</si>
  <si>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</si>
  <si>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</si>
  <si>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</si>
  <si>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</si>
  <si>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</si>
  <si>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</si>
  <si>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</si>
  <si>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</si>
  <si>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</si>
  <si>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</si>
  <si>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</si>
  <si>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</si>
  <si>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</si>
  <si>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</si>
  <si>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</si>
  <si>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</si>
  <si>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</si>
  <si>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</si>
  <si>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</si>
  <si>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</si>
  <si>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</si>
  <si>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</si>
  <si>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</si>
  <si>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</si>
  <si>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</si>
  <si>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</si>
  <si>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</si>
  <si>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</si>
  <si>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</si>
  <si>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</si>
  <si>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</si>
  <si>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</si>
  <si>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</si>
  <si>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</si>
  <si>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</si>
  <si>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</si>
  <si>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</si>
  <si>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</si>
  <si>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</si>
  <si>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</si>
  <si>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</si>
  <si>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</si>
  <si>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</si>
  <si>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</si>
  <si>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</si>
  <si>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</si>
  <si>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</si>
  <si>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</si>
  <si>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</si>
  <si>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</si>
  <si>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</si>
  <si>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</si>
  <si>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</si>
  <si>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</si>
  <si>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</si>
  <si>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</si>
  <si>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</si>
  <si>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</si>
  <si>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</si>
  <si>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</si>
  <si>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</si>
  <si>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</si>
  <si>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青森県</t>
    <phoneticPr fontId="5"/>
  </si>
  <si>
    <t>市町村類型</t>
    <phoneticPr fontId="5"/>
  </si>
  <si>
    <t>Ⅰ－０</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</si>
  <si>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</si>
  <si>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</si>
  <si>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</si>
  <si>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</si>
  <si>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</si>
  <si>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</si>
  <si>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</si>
  <si>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</si>
  <si>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</si>
  <si>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</si>
  <si>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</si>
  <si>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</si>
  <si>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田子町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</si>
  <si>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</si>
  <si>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</si>
  <si>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</si>
  <si>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</si>
  <si>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</si>
  <si>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</si>
  <si>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</si>
  <si>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</si>
  <si>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</si>
  <si>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</si>
  <si>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</si>
  <si>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</si>
  <si>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</si>
  <si>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</si>
  <si>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</si>
  <si>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</si>
  <si>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</si>
  <si>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</si>
  <si>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</si>
  <si>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</si>
  <si>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</si>
  <si>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</si>
  <si>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</si>
  <si>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-10.6</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</si>
  <si>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</si>
  <si>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</si>
  <si>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</si>
  <si>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</si>
  <si>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</si>
  <si>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</si>
  <si>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</si>
  <si>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</si>
  <si>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</si>
  <si>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</si>
  <si>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</si>
  <si>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</si>
  <si>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</si>
  <si>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</si>
  <si>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</si>
  <si>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</si>
  <si>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</si>
  <si>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</si>
  <si>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</si>
  <si>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</si>
  <si>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</si>
  <si>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</si>
  <si>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-3.4</t>
    <phoneticPr fontId="5"/>
  </si>
  <si>
    <t>基準財政需要額</t>
    <phoneticPr fontId="26"/>
  </si>
  <si>
    <t>うち日本人(％)</t>
    <phoneticPr fontId="5"/>
  </si>
  <si>
    <t>-3.5</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</si>
  <si>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</si>
  <si>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</si>
  <si>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</si>
  <si>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</si>
  <si>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</si>
  <si>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</si>
  <si>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</si>
  <si>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</si>
  <si>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</si>
  <si>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</si>
  <si>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</si>
  <si>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</si>
  <si>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</si>
  <si>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</si>
  <si>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</si>
  <si>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</si>
  <si>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</si>
  <si>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</si>
  <si>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</si>
  <si>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</si>
  <si>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</si>
  <si>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</si>
  <si>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</si>
  <si>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</si>
  <si>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</si>
  <si>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</si>
  <si>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</si>
  <si>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</si>
  <si>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</si>
  <si>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</si>
  <si>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</si>
  <si>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</si>
  <si>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</si>
  <si>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</si>
  <si>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</si>
  <si>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</si>
  <si>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</si>
  <si>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</si>
  <si>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</si>
  <si>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</si>
  <si>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</si>
  <si>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</si>
  <si>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</si>
  <si>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</si>
  <si>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</si>
  <si>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</si>
  <si>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</si>
  <si>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</si>
  <si>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</si>
  <si>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</si>
  <si>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</si>
  <si>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</si>
  <si>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</si>
  <si>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</si>
  <si>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</si>
  <si>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</si>
  <si>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</si>
  <si>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</si>
  <si>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</si>
  <si>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青森県田子町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</si>
  <si>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</si>
  <si>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</si>
  <si>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</si>
  <si>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</si>
  <si>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</si>
  <si>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</si>
  <si>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</si>
  <si>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</si>
  <si>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</si>
  <si>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</si>
  <si>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</si>
  <si>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</si>
  <si>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</si>
  <si>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</si>
  <si>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</si>
  <si>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</si>
  <si>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</si>
  <si>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</si>
  <si>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</si>
  <si>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</si>
  <si>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</si>
  <si>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</si>
  <si>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</si>
  <si>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</si>
  <si>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</si>
  <si>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</si>
  <si>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</si>
  <si>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</si>
  <si>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</si>
  <si>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</si>
  <si>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</si>
  <si>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</si>
  <si>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</si>
  <si>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</si>
  <si>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</si>
  <si>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</si>
  <si>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</si>
  <si>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</si>
  <si>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</si>
  <si>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</si>
  <si>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</si>
  <si>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</si>
  <si>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</si>
  <si>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</si>
  <si>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</si>
  <si>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</si>
  <si>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</si>
  <si>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</si>
  <si>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</si>
  <si>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</si>
  <si>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</si>
  <si>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</si>
  <si>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</si>
  <si>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</si>
  <si>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</si>
  <si>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</si>
  <si>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</si>
  <si>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</si>
  <si>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</si>
  <si>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</si>
  <si>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</si>
  <si>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</si>
  <si>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</si>
  <si>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</si>
  <si>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</si>
  <si>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</si>
  <si>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</si>
  <si>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</si>
  <si>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</si>
  <si>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</si>
  <si>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</si>
  <si>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</si>
  <si>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</si>
  <si>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</si>
  <si>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</si>
  <si>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</si>
  <si>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</si>
  <si>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</si>
  <si>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</si>
  <si>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</si>
  <si>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</si>
  <si>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</si>
  <si>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</si>
  <si>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</si>
  <si>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</si>
  <si>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</si>
  <si>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</si>
  <si>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</si>
  <si>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</si>
  <si>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</si>
  <si>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</si>
  <si>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</si>
  <si>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</si>
  <si>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</si>
  <si>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</si>
  <si>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</si>
  <si>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</si>
  <si>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</si>
  <si>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</si>
  <si>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</si>
  <si>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</si>
  <si>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</si>
  <si>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</si>
  <si>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</si>
  <si>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</si>
  <si>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</si>
  <si>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</si>
  <si>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</si>
  <si>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</si>
  <si>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</si>
  <si>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</si>
  <si>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</si>
  <si>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</si>
  <si>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</si>
  <si>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</si>
  <si>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介護サービス</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</si>
  <si>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</si>
  <si>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</si>
  <si>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</si>
  <si>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</si>
  <si>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</si>
  <si>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</si>
  <si>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</si>
  <si>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</si>
  <si>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</si>
  <si>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</si>
  <si>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</si>
  <si>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</si>
  <si>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</si>
  <si>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</si>
  <si>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</si>
  <si>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</si>
  <si>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</si>
  <si>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</si>
  <si>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</si>
  <si>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</si>
  <si>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</si>
  <si>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</si>
  <si>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</si>
  <si>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</si>
  <si>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</si>
  <si>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</si>
  <si>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</si>
  <si>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</si>
  <si>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</si>
  <si>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</si>
  <si>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</si>
  <si>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</si>
  <si>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</si>
  <si>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</si>
  <si>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青森県田子町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</si>
  <si>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</si>
  <si>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</si>
  <si>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</si>
  <si>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</si>
  <si>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</si>
  <si>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</si>
  <si>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</si>
  <si>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</si>
  <si>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</si>
  <si>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</si>
  <si>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</si>
  <si>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</si>
  <si>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</si>
  <si>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</si>
  <si>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</si>
  <si>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</si>
  <si>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</si>
  <si>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</si>
  <si>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</si>
  <si>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</si>
  <si>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</si>
  <si>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</si>
  <si>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</si>
  <si>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</si>
  <si>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</si>
  <si>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</si>
  <si>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</si>
  <si>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</si>
  <si>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</si>
  <si>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</si>
  <si>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</si>
  <si>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</si>
  <si>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</si>
  <si>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国民健康保険事業勘定特別会計</t>
    <phoneticPr fontId="5"/>
  </si>
  <si>
    <t>国民健康保険町立田子診療所及び介護老人保健施設事業特別会計</t>
    <phoneticPr fontId="5"/>
  </si>
  <si>
    <t>介護保険事業勘定特別会計</t>
    <phoneticPr fontId="5"/>
  </si>
  <si>
    <t>後期高齢者医療特別会計</t>
    <phoneticPr fontId="5"/>
  </si>
  <si>
    <t>水道事業特別会計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</si>
  <si>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</si>
  <si>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</si>
  <si>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</si>
  <si>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</si>
  <si>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</si>
  <si>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</si>
  <si>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</si>
  <si>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</si>
  <si>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</si>
  <si>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</si>
  <si>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</si>
  <si>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</si>
  <si>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</si>
  <si>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</si>
  <si>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</si>
  <si>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</si>
  <si>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</si>
  <si>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</si>
  <si>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</si>
  <si>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</si>
  <si>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</si>
  <si>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</si>
  <si>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</si>
  <si>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</si>
  <si>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</si>
  <si>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</si>
  <si>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</si>
  <si>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</si>
  <si>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</si>
  <si>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</si>
  <si>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</si>
  <si>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</si>
  <si>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</si>
  <si>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</si>
  <si>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</si>
  <si>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</si>
  <si>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</si>
  <si>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</si>
  <si>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</si>
  <si>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</si>
  <si>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</si>
  <si>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</si>
  <si>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</si>
  <si>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</si>
  <si>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</si>
  <si>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</si>
  <si>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</si>
  <si>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</si>
  <si>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</si>
  <si>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</si>
  <si>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</si>
  <si>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</si>
  <si>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</si>
  <si>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</si>
  <si>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</si>
  <si>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介護サービス事業勘定特別会計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</si>
  <si>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</si>
  <si>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</si>
  <si>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</si>
  <si>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</si>
  <si>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</si>
  <si>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</si>
  <si>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</si>
  <si>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</si>
  <si>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</si>
  <si>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</si>
  <si>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</si>
  <si>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</si>
  <si>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</si>
  <si>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</si>
  <si>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</si>
  <si>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</si>
  <si>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</si>
  <si>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</si>
  <si>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</si>
  <si>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</si>
  <si>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</si>
  <si>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</si>
  <si>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</si>
  <si>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</si>
  <si>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</si>
  <si>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</si>
  <si>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</si>
  <si>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</si>
  <si>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</si>
  <si>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</si>
  <si>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</si>
  <si>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</si>
  <si>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</si>
  <si>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</si>
  <si>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</si>
  <si>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</si>
  <si>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</si>
  <si>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</si>
  <si>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</si>
  <si>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</si>
  <si>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</si>
  <si>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</si>
  <si>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</si>
  <si>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</si>
  <si>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</si>
  <si>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</si>
  <si>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</si>
  <si>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</si>
  <si>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</si>
  <si>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</si>
  <si>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</si>
  <si>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</si>
  <si>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</si>
  <si>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</si>
  <si>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</si>
  <si>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</si>
  <si>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</si>
  <si>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</si>
  <si>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</si>
  <si>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</si>
  <si>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</si>
  <si>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</si>
  <si>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</si>
  <si>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</si>
  <si>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</si>
  <si>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</si>
  <si>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</si>
  <si>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</si>
  <si>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</si>
  <si>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</si>
  <si>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</si>
  <si>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</si>
  <si>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</si>
  <si>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</si>
  <si>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</si>
  <si>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</si>
  <si>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</si>
  <si>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</si>
  <si>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</si>
  <si>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</si>
  <si>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</si>
  <si>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5.57</t>
  </si>
  <si>
    <t>▲ 7.22</t>
  </si>
  <si>
    <t>▲ 2.23</t>
  </si>
  <si>
    <t>一般会計</t>
  </si>
  <si>
    <t>介護保険事業勘定特別会計</t>
  </si>
  <si>
    <t>水道事業特別会計</t>
  </si>
  <si>
    <t>国民健康保険町立田子診療所及び介護老人保健施設事業特別会計</t>
  </si>
  <si>
    <t>国民健康保険事業勘定特別会計</t>
  </si>
  <si>
    <t>後期高齢者医療特別会計</t>
  </si>
  <si>
    <t>その他会計（赤字）</t>
  </si>
  <si>
    <t>その他会計（黒字）</t>
  </si>
  <si>
    <t>R01</t>
    <phoneticPr fontId="5"/>
  </si>
  <si>
    <t>R02</t>
    <phoneticPr fontId="5"/>
  </si>
  <si>
    <t>R03</t>
    <phoneticPr fontId="5"/>
  </si>
  <si>
    <t>R04</t>
    <phoneticPr fontId="5"/>
  </si>
  <si>
    <t>R05</t>
    <phoneticPr fontId="5"/>
  </si>
  <si>
    <t>(公財)にんにくネットワーク</t>
    <rPh sb="1" eb="3">
      <t>コウザイ</t>
    </rPh>
    <phoneticPr fontId="2"/>
  </si>
  <si>
    <t>(一財)田子町にんにく国際交流協会</t>
    <rPh sb="1" eb="2">
      <t>イチ</t>
    </rPh>
    <rPh sb="2" eb="3">
      <t>ザイ</t>
    </rPh>
    <rPh sb="4" eb="7">
      <t>タッコマチ</t>
    </rPh>
    <rPh sb="11" eb="13">
      <t>コクサイ</t>
    </rPh>
    <rPh sb="13" eb="15">
      <t>コウリュウ</t>
    </rPh>
    <rPh sb="15" eb="17">
      <t>キョウカイ</t>
    </rPh>
    <phoneticPr fontId="2"/>
  </si>
  <si>
    <t>青森県市町村職員退職手当組合</t>
    <rPh sb="0" eb="3">
      <t>アオモリケン</t>
    </rPh>
    <rPh sb="3" eb="6">
      <t>シチョウソン</t>
    </rPh>
    <rPh sb="6" eb="8">
      <t>ショクイン</t>
    </rPh>
    <rPh sb="8" eb="10">
      <t>タイショク</t>
    </rPh>
    <rPh sb="10" eb="12">
      <t>テアテ</t>
    </rPh>
    <rPh sb="12" eb="14">
      <t>クミアイ</t>
    </rPh>
    <phoneticPr fontId="2"/>
  </si>
  <si>
    <t>三戸地区環境整備事務組合</t>
    <rPh sb="0" eb="2">
      <t>サンノヘ</t>
    </rPh>
    <rPh sb="2" eb="4">
      <t>チク</t>
    </rPh>
    <rPh sb="4" eb="6">
      <t>カンキョウ</t>
    </rPh>
    <rPh sb="6" eb="8">
      <t>セイビ</t>
    </rPh>
    <rPh sb="8" eb="10">
      <t>ジム</t>
    </rPh>
    <rPh sb="10" eb="12">
      <t>クミアイ</t>
    </rPh>
    <phoneticPr fontId="2"/>
  </si>
  <si>
    <t>青森県市町村総合事務組合</t>
    <rPh sb="0" eb="3">
      <t>アオモリケン</t>
    </rPh>
    <rPh sb="3" eb="6">
      <t>シチョウソン</t>
    </rPh>
    <rPh sb="6" eb="8">
      <t>ソウゴウ</t>
    </rPh>
    <rPh sb="8" eb="10">
      <t>ジム</t>
    </rPh>
    <rPh sb="10" eb="12">
      <t>クミアイ</t>
    </rPh>
    <phoneticPr fontId="2"/>
  </si>
  <si>
    <t>八戸地域広域市町村圏事務組合</t>
    <rPh sb="0" eb="2">
      <t>ハチノヘ</t>
    </rPh>
    <rPh sb="2" eb="4">
      <t>チイキ</t>
    </rPh>
    <rPh sb="4" eb="6">
      <t>コウイキ</t>
    </rPh>
    <rPh sb="6" eb="9">
      <t>シチョウソン</t>
    </rPh>
    <rPh sb="9" eb="10">
      <t>ケン</t>
    </rPh>
    <rPh sb="10" eb="12">
      <t>ジム</t>
    </rPh>
    <rPh sb="12" eb="14">
      <t>クミアイ</t>
    </rPh>
    <phoneticPr fontId="2"/>
  </si>
  <si>
    <t>田子高原広域事務組合</t>
    <rPh sb="0" eb="2">
      <t>タッコ</t>
    </rPh>
    <rPh sb="2" eb="4">
      <t>コウゲン</t>
    </rPh>
    <rPh sb="4" eb="6">
      <t>コウイキ</t>
    </rPh>
    <rPh sb="6" eb="8">
      <t>ジム</t>
    </rPh>
    <rPh sb="8" eb="10">
      <t>クミアイ</t>
    </rPh>
    <phoneticPr fontId="2"/>
  </si>
  <si>
    <t>青森県交通災害共済組合</t>
    <rPh sb="0" eb="3">
      <t>アオモリケン</t>
    </rPh>
    <rPh sb="3" eb="5">
      <t>コウツウ</t>
    </rPh>
    <rPh sb="5" eb="7">
      <t>サイガイ</t>
    </rPh>
    <rPh sb="7" eb="9">
      <t>キョウサイ</t>
    </rPh>
    <rPh sb="9" eb="11">
      <t>クミアイ</t>
    </rPh>
    <phoneticPr fontId="2"/>
  </si>
  <si>
    <t>青森県後期高齢者医療広域連合(一般会計)</t>
    <rPh sb="0" eb="3">
      <t>アオモリケン</t>
    </rPh>
    <rPh sb="3" eb="5">
      <t>コウキ</t>
    </rPh>
    <rPh sb="5" eb="8">
      <t>コウレイシャ</t>
    </rPh>
    <rPh sb="8" eb="10">
      <t>イリョウ</t>
    </rPh>
    <rPh sb="10" eb="12">
      <t>コウイキ</t>
    </rPh>
    <rPh sb="12" eb="14">
      <t>レンゴウ</t>
    </rPh>
    <rPh sb="15" eb="17">
      <t>イッパン</t>
    </rPh>
    <rPh sb="17" eb="19">
      <t>カイケイ</t>
    </rPh>
    <phoneticPr fontId="2"/>
  </si>
  <si>
    <t>青森県後期高齢者医療広域連合(高齢者医療特別会計)</t>
    <rPh sb="0" eb="3">
      <t>アオモリケン</t>
    </rPh>
    <rPh sb="3" eb="5">
      <t>コウキ</t>
    </rPh>
    <rPh sb="5" eb="8">
      <t>コウレイシャ</t>
    </rPh>
    <rPh sb="8" eb="10">
      <t>イリョウ</t>
    </rPh>
    <rPh sb="10" eb="12">
      <t>コウイキ</t>
    </rPh>
    <rPh sb="12" eb="14">
      <t>レンゴウ</t>
    </rPh>
    <rPh sb="15" eb="18">
      <t>コウレイシャ</t>
    </rPh>
    <rPh sb="18" eb="20">
      <t>イリョウ</t>
    </rPh>
    <rPh sb="20" eb="22">
      <t>トクベツ</t>
    </rPh>
    <rPh sb="22" eb="24">
      <t>カイケイ</t>
    </rPh>
    <phoneticPr fontId="2"/>
  </si>
  <si>
    <t>-</t>
    <phoneticPr fontId="2"/>
  </si>
  <si>
    <t>公共施設整備基金</t>
    <phoneticPr fontId="5"/>
  </si>
  <si>
    <t>ふるさと納税基金</t>
    <phoneticPr fontId="2"/>
  </si>
  <si>
    <t>森林環境譲与税基金</t>
    <phoneticPr fontId="2"/>
  </si>
  <si>
    <t>町有森林経営管理基金</t>
    <phoneticPr fontId="2"/>
  </si>
  <si>
    <t>にんにく活性化促進事業基金</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</si>
</sst>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78" fontId="21" fillId="0" borderId="84" xfId="11" applyNumberFormat="1" applyFon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190274</c:v>
                </c:pt>
                <c:pt idx="1">
                  <c:v>301035</c:v>
                </c:pt>
                <c:pt idx="2">
                  <c:v>277467</c:v>
                </c:pt>
                <c:pt idx="3">
                  <c:v>282256</c:v>
                </c:pt>
                <c:pt idx="4">
                  <c:v>295341</c:v>
                </c:pt>
              </c:numCache>
            </c:numRef>
          </c:val>
          <c:smooth val="0"/>
          <c:extLst>
            <c:ext xmlns:c16="http://schemas.microsoft.com/office/drawing/2014/chart" uri="{C3380CC4-5D6E-409C-BE32-E72D297353CC}">
              <c16:uniqueId val="{00000000-19A1-4A11-8E22-562CD05F659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122580</c:v>
                </c:pt>
                <c:pt idx="1">
                  <c:v>72655</c:v>
                </c:pt>
                <c:pt idx="2">
                  <c:v>104464</c:v>
                </c:pt>
                <c:pt idx="3">
                  <c:v>94316</c:v>
                </c:pt>
                <c:pt idx="4">
                  <c:v>103304</c:v>
                </c:pt>
              </c:numCache>
            </c:numRef>
          </c:val>
          <c:smooth val="0"/>
          <c:extLst>
            <c:ext xmlns:c16="http://schemas.microsoft.com/office/drawing/2014/chart" uri="{C3380CC4-5D6E-409C-BE32-E72D297353CC}">
              <c16:uniqueId val="{00000001-19A1-4A11-8E22-562CD05F6599}"/>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2.93</c:v>
                </c:pt>
                <c:pt idx="1">
                  <c:v>4.38</c:v>
                </c:pt>
                <c:pt idx="2">
                  <c:v>10.3</c:v>
                </c:pt>
                <c:pt idx="3">
                  <c:v>3.46</c:v>
                </c:pt>
                <c:pt idx="4">
                  <c:v>5.12</c:v>
                </c:pt>
              </c:numCache>
            </c:numRef>
          </c:val>
          <c:extLst>
            <c:ext xmlns:c16="http://schemas.microsoft.com/office/drawing/2014/chart" uri="{C3380CC4-5D6E-409C-BE32-E72D297353CC}">
              <c16:uniqueId val="{00000000-266E-483B-A141-CFDB976CEB8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37.270000000000003</c:v>
                </c:pt>
                <c:pt idx="1">
                  <c:v>37.21</c:v>
                </c:pt>
                <c:pt idx="2">
                  <c:v>37.29</c:v>
                </c:pt>
                <c:pt idx="3">
                  <c:v>45.24</c:v>
                </c:pt>
                <c:pt idx="4">
                  <c:v>42.93</c:v>
                </c:pt>
              </c:numCache>
            </c:numRef>
          </c:val>
          <c:extLst>
            <c:ext xmlns:c16="http://schemas.microsoft.com/office/drawing/2014/chart" uri="{C3380CC4-5D6E-409C-BE32-E72D297353CC}">
              <c16:uniqueId val="{00000001-266E-483B-A141-CFDB976CEB8D}"/>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-5.57</c:v>
                </c:pt>
                <c:pt idx="1">
                  <c:v>1.58</c:v>
                </c:pt>
                <c:pt idx="2">
                  <c:v>6.58</c:v>
                </c:pt>
                <c:pt idx="3">
                  <c:v>-7.22</c:v>
                </c:pt>
                <c:pt idx="4">
                  <c:v>-2.23</c:v>
                </c:pt>
              </c:numCache>
            </c:numRef>
          </c:val>
          <c:smooth val="0"/>
          <c:extLst>
            <c:ext xmlns:c16="http://schemas.microsoft.com/office/drawing/2014/chart" uri="{C3380CC4-5D6E-409C-BE32-E72D297353CC}">
              <c16:uniqueId val="{00000002-266E-483B-A141-CFDB976CEB8D}"/>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0252-4180-866E-A23F07A026D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252-4180-866E-A23F07A026D6}"/>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0252-4180-866E-A23F07A026D6}"/>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0252-4180-866E-A23F07A026D6}"/>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0.05</c:v>
                </c:pt>
                <c:pt idx="2">
                  <c:v>#N/A</c:v>
                </c:pt>
                <c:pt idx="3">
                  <c:v>0.01</c:v>
                </c:pt>
                <c:pt idx="4">
                  <c:v>#N/A</c:v>
                </c:pt>
                <c:pt idx="5">
                  <c:v>0.01</c:v>
                </c:pt>
                <c:pt idx="6">
                  <c:v>#N/A</c:v>
                </c:pt>
                <c:pt idx="7">
                  <c:v>0.03</c:v>
                </c:pt>
                <c:pt idx="8">
                  <c:v>#N/A</c:v>
                </c:pt>
                <c:pt idx="9">
                  <c:v>0.01</c:v>
                </c:pt>
              </c:numCache>
            </c:numRef>
          </c:val>
          <c:extLst>
            <c:ext xmlns:c16="http://schemas.microsoft.com/office/drawing/2014/chart" uri="{C3380CC4-5D6E-409C-BE32-E72D297353CC}">
              <c16:uniqueId val="{00000004-0252-4180-866E-A23F07A026D6}"/>
            </c:ext>
          </c:extLst>
        </c:ser>
        <c:ser>
          <c:idx val="5"/>
          <c:order val="5"/>
          <c:tx>
            <c:strRef>
              <c:f>データシート!$A$32</c:f>
              <c:strCache>
                <c:ptCount val="1"/>
                <c:pt idx="0">
                  <c:v>国民健康保険事業勘定特別会計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1.02</c:v>
                </c:pt>
                <c:pt idx="2">
                  <c:v>#N/A</c:v>
                </c:pt>
                <c:pt idx="3">
                  <c:v>0.85</c:v>
                </c:pt>
                <c:pt idx="4">
                  <c:v>#N/A</c:v>
                </c:pt>
                <c:pt idx="5">
                  <c:v>0.45</c:v>
                </c:pt>
                <c:pt idx="6">
                  <c:v>#N/A</c:v>
                </c:pt>
                <c:pt idx="7">
                  <c:v>0.83</c:v>
                </c:pt>
                <c:pt idx="8">
                  <c:v>#N/A</c:v>
                </c:pt>
                <c:pt idx="9">
                  <c:v>7.0000000000000007E-2</c:v>
                </c:pt>
              </c:numCache>
            </c:numRef>
          </c:val>
          <c:extLst>
            <c:ext xmlns:c16="http://schemas.microsoft.com/office/drawing/2014/chart" uri="{C3380CC4-5D6E-409C-BE32-E72D297353CC}">
              <c16:uniqueId val="{00000005-0252-4180-866E-A23F07A026D6}"/>
            </c:ext>
          </c:extLst>
        </c:ser>
        <c:ser>
          <c:idx val="6"/>
          <c:order val="6"/>
          <c:tx>
            <c:strRef>
              <c:f>データシート!$A$33</c:f>
              <c:strCache>
                <c:ptCount val="1"/>
                <c:pt idx="0">
                  <c:v>国民健康保険町立田子診療所及び介護老人保健施設事業特別会計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0.18</c:v>
                </c:pt>
                <c:pt idx="2">
                  <c:v>#N/A</c:v>
                </c:pt>
                <c:pt idx="3">
                  <c:v>0.18</c:v>
                </c:pt>
                <c:pt idx="4">
                  <c:v>#N/A</c:v>
                </c:pt>
                <c:pt idx="5">
                  <c:v>0.26</c:v>
                </c:pt>
                <c:pt idx="6">
                  <c:v>#N/A</c:v>
                </c:pt>
                <c:pt idx="7">
                  <c:v>0.22</c:v>
                </c:pt>
                <c:pt idx="8">
                  <c:v>#N/A</c:v>
                </c:pt>
                <c:pt idx="9">
                  <c:v>0.16</c:v>
                </c:pt>
              </c:numCache>
            </c:numRef>
          </c:val>
          <c:extLst>
            <c:ext xmlns:c16="http://schemas.microsoft.com/office/drawing/2014/chart" uri="{C3380CC4-5D6E-409C-BE32-E72D297353CC}">
              <c16:uniqueId val="{00000006-0252-4180-866E-A23F07A026D6}"/>
            </c:ext>
          </c:extLst>
        </c:ser>
        <c:ser>
          <c:idx val="7"/>
          <c:order val="7"/>
          <c:tx>
            <c:strRef>
              <c:f>データシート!$A$34</c:f>
              <c:strCache>
                <c:ptCount val="1"/>
                <c:pt idx="0">
                  <c:v>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1.61</c:v>
                </c:pt>
                <c:pt idx="2">
                  <c:v>#N/A</c:v>
                </c:pt>
                <c:pt idx="3">
                  <c:v>1.57</c:v>
                </c:pt>
                <c:pt idx="4">
                  <c:v>#N/A</c:v>
                </c:pt>
                <c:pt idx="5">
                  <c:v>1.63</c:v>
                </c:pt>
                <c:pt idx="6">
                  <c:v>#N/A</c:v>
                </c:pt>
                <c:pt idx="7">
                  <c:v>1.48</c:v>
                </c:pt>
                <c:pt idx="8">
                  <c:v>#N/A</c:v>
                </c:pt>
                <c:pt idx="9">
                  <c:v>1.44</c:v>
                </c:pt>
              </c:numCache>
            </c:numRef>
          </c:val>
          <c:extLst>
            <c:ext xmlns:c16="http://schemas.microsoft.com/office/drawing/2014/chart" uri="{C3380CC4-5D6E-409C-BE32-E72D297353CC}">
              <c16:uniqueId val="{00000007-0252-4180-866E-A23F07A026D6}"/>
            </c:ext>
          </c:extLst>
        </c:ser>
        <c:ser>
          <c:idx val="8"/>
          <c:order val="8"/>
          <c:tx>
            <c:strRef>
              <c:f>データシート!$A$35</c:f>
              <c:strCache>
                <c:ptCount val="1"/>
                <c:pt idx="0">
                  <c:v>介護保険事業勘定特別会計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1.1399999999999999</c:v>
                </c:pt>
                <c:pt idx="2">
                  <c:v>#N/A</c:v>
                </c:pt>
                <c:pt idx="3">
                  <c:v>0.71</c:v>
                </c:pt>
                <c:pt idx="4">
                  <c:v>#N/A</c:v>
                </c:pt>
                <c:pt idx="5">
                  <c:v>0.56000000000000005</c:v>
                </c:pt>
                <c:pt idx="6">
                  <c:v>#N/A</c:v>
                </c:pt>
                <c:pt idx="7">
                  <c:v>0.74</c:v>
                </c:pt>
                <c:pt idx="8">
                  <c:v>#N/A</c:v>
                </c:pt>
                <c:pt idx="9">
                  <c:v>2.52</c:v>
                </c:pt>
              </c:numCache>
            </c:numRef>
          </c:val>
          <c:extLst>
            <c:ext xmlns:c16="http://schemas.microsoft.com/office/drawing/2014/chart" uri="{C3380CC4-5D6E-409C-BE32-E72D297353CC}">
              <c16:uniqueId val="{00000008-0252-4180-866E-A23F07A026D6}"/>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2.93</c:v>
                </c:pt>
                <c:pt idx="2">
                  <c:v>#N/A</c:v>
                </c:pt>
                <c:pt idx="3">
                  <c:v>4.38</c:v>
                </c:pt>
                <c:pt idx="4">
                  <c:v>#N/A</c:v>
                </c:pt>
                <c:pt idx="5">
                  <c:v>10.29</c:v>
                </c:pt>
                <c:pt idx="6">
                  <c:v>#N/A</c:v>
                </c:pt>
                <c:pt idx="7">
                  <c:v>3.45</c:v>
                </c:pt>
                <c:pt idx="8">
                  <c:v>#N/A</c:v>
                </c:pt>
                <c:pt idx="9">
                  <c:v>5.1100000000000003</c:v>
                </c:pt>
              </c:numCache>
            </c:numRef>
          </c:val>
          <c:extLst>
            <c:ext xmlns:c16="http://schemas.microsoft.com/office/drawing/2014/chart" uri="{C3380CC4-5D6E-409C-BE32-E72D297353CC}">
              <c16:uniqueId val="{00000009-0252-4180-866E-A23F07A026D6}"/>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425</c:v>
                </c:pt>
                <c:pt idx="5">
                  <c:v>434</c:v>
                </c:pt>
                <c:pt idx="8">
                  <c:v>439</c:v>
                </c:pt>
                <c:pt idx="11">
                  <c:v>401</c:v>
                </c:pt>
                <c:pt idx="14">
                  <c:v>399</c:v>
                </c:pt>
              </c:numCache>
            </c:numRef>
          </c:val>
          <c:extLst>
            <c:ext xmlns:c16="http://schemas.microsoft.com/office/drawing/2014/chart" uri="{C3380CC4-5D6E-409C-BE32-E72D297353CC}">
              <c16:uniqueId val="{00000000-70EF-4585-93CE-B88E27CFE6E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0EF-4585-93CE-B88E27CFE6E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5</c:v>
                </c:pt>
                <c:pt idx="3">
                  <c:v>4</c:v>
                </c:pt>
                <c:pt idx="6">
                  <c:v>3</c:v>
                </c:pt>
                <c:pt idx="9">
                  <c:v>3</c:v>
                </c:pt>
                <c:pt idx="12">
                  <c:v>2</c:v>
                </c:pt>
              </c:numCache>
            </c:numRef>
          </c:val>
          <c:extLst>
            <c:ext xmlns:c16="http://schemas.microsoft.com/office/drawing/2014/chart" uri="{C3380CC4-5D6E-409C-BE32-E72D297353CC}">
              <c16:uniqueId val="{00000002-70EF-4585-93CE-B88E27CFE6E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14</c:v>
                </c:pt>
                <c:pt idx="3">
                  <c:v>10</c:v>
                </c:pt>
                <c:pt idx="6">
                  <c:v>10</c:v>
                </c:pt>
                <c:pt idx="9">
                  <c:v>12</c:v>
                </c:pt>
                <c:pt idx="12">
                  <c:v>12</c:v>
                </c:pt>
              </c:numCache>
            </c:numRef>
          </c:val>
          <c:extLst>
            <c:ext xmlns:c16="http://schemas.microsoft.com/office/drawing/2014/chart" uri="{C3380CC4-5D6E-409C-BE32-E72D297353CC}">
              <c16:uniqueId val="{00000003-70EF-4585-93CE-B88E27CFE6E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c:v>
                </c:pt>
                <c:pt idx="3">
                  <c:v>1</c:v>
                </c:pt>
                <c:pt idx="6">
                  <c:v>0</c:v>
                </c:pt>
                <c:pt idx="9">
                  <c:v>0</c:v>
                </c:pt>
                <c:pt idx="12">
                  <c:v>11</c:v>
                </c:pt>
              </c:numCache>
            </c:numRef>
          </c:val>
          <c:extLst>
            <c:ext xmlns:c16="http://schemas.microsoft.com/office/drawing/2014/chart" uri="{C3380CC4-5D6E-409C-BE32-E72D297353CC}">
              <c16:uniqueId val="{00000004-70EF-4585-93CE-B88E27CFE6E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0EF-4585-93CE-B88E27CFE6E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0EF-4585-93CE-B88E27CFE6E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615</c:v>
                </c:pt>
                <c:pt idx="3">
                  <c:v>600</c:v>
                </c:pt>
                <c:pt idx="6">
                  <c:v>571</c:v>
                </c:pt>
                <c:pt idx="9">
                  <c:v>512</c:v>
                </c:pt>
                <c:pt idx="12">
                  <c:v>535</c:v>
                </c:pt>
              </c:numCache>
            </c:numRef>
          </c:val>
          <c:extLst>
            <c:ext xmlns:c16="http://schemas.microsoft.com/office/drawing/2014/chart" uri="{C3380CC4-5D6E-409C-BE32-E72D297353CC}">
              <c16:uniqueId val="{00000007-70EF-4585-93CE-B88E27CFE6EF}"/>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210</c:v>
                </c:pt>
                <c:pt idx="2">
                  <c:v>#N/A</c:v>
                </c:pt>
                <c:pt idx="3">
                  <c:v>#N/A</c:v>
                </c:pt>
                <c:pt idx="4">
                  <c:v>181</c:v>
                </c:pt>
                <c:pt idx="5">
                  <c:v>#N/A</c:v>
                </c:pt>
                <c:pt idx="6">
                  <c:v>#N/A</c:v>
                </c:pt>
                <c:pt idx="7">
                  <c:v>145</c:v>
                </c:pt>
                <c:pt idx="8">
                  <c:v>#N/A</c:v>
                </c:pt>
                <c:pt idx="9">
                  <c:v>#N/A</c:v>
                </c:pt>
                <c:pt idx="10">
                  <c:v>126</c:v>
                </c:pt>
                <c:pt idx="11">
                  <c:v>#N/A</c:v>
                </c:pt>
                <c:pt idx="12">
                  <c:v>#N/A</c:v>
                </c:pt>
                <c:pt idx="13">
                  <c:v>161</c:v>
                </c:pt>
                <c:pt idx="14">
                  <c:v>#N/A</c:v>
                </c:pt>
              </c:numCache>
            </c:numRef>
          </c:val>
          <c:smooth val="0"/>
          <c:extLst>
            <c:ext xmlns:c16="http://schemas.microsoft.com/office/drawing/2014/chart" uri="{C3380CC4-5D6E-409C-BE32-E72D297353CC}">
              <c16:uniqueId val="{00000008-70EF-4585-93CE-B88E27CFE6EF}"/>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3873</c:v>
                </c:pt>
                <c:pt idx="5">
                  <c:v>3796</c:v>
                </c:pt>
                <c:pt idx="8">
                  <c:v>3739</c:v>
                </c:pt>
                <c:pt idx="11">
                  <c:v>3600</c:v>
                </c:pt>
                <c:pt idx="14">
                  <c:v>3608</c:v>
                </c:pt>
              </c:numCache>
            </c:numRef>
          </c:val>
          <c:extLst>
            <c:ext xmlns:c16="http://schemas.microsoft.com/office/drawing/2014/chart" uri="{C3380CC4-5D6E-409C-BE32-E72D297353CC}">
              <c16:uniqueId val="{00000000-9E00-4CF5-A3B4-75DFCAF572D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9E00-4CF5-A3B4-75DFCAF572D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1553</c:v>
                </c:pt>
                <c:pt idx="5">
                  <c:v>1601</c:v>
                </c:pt>
                <c:pt idx="8">
                  <c:v>1802</c:v>
                </c:pt>
                <c:pt idx="11">
                  <c:v>2068</c:v>
                </c:pt>
                <c:pt idx="14">
                  <c:v>1936</c:v>
                </c:pt>
              </c:numCache>
            </c:numRef>
          </c:val>
          <c:extLst>
            <c:ext xmlns:c16="http://schemas.microsoft.com/office/drawing/2014/chart" uri="{C3380CC4-5D6E-409C-BE32-E72D297353CC}">
              <c16:uniqueId val="{00000002-9E00-4CF5-A3B4-75DFCAF572D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E00-4CF5-A3B4-75DFCAF572D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E00-4CF5-A3B4-75DFCAF572D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E00-4CF5-A3B4-75DFCAF572D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538</c:v>
                </c:pt>
                <c:pt idx="3">
                  <c:v>502</c:v>
                </c:pt>
                <c:pt idx="6">
                  <c:v>507</c:v>
                </c:pt>
                <c:pt idx="9">
                  <c:v>513</c:v>
                </c:pt>
                <c:pt idx="12">
                  <c:v>512</c:v>
                </c:pt>
              </c:numCache>
            </c:numRef>
          </c:val>
          <c:extLst>
            <c:ext xmlns:c16="http://schemas.microsoft.com/office/drawing/2014/chart" uri="{C3380CC4-5D6E-409C-BE32-E72D297353CC}">
              <c16:uniqueId val="{00000006-9E00-4CF5-A3B4-75DFCAF572D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89</c:v>
                </c:pt>
                <c:pt idx="3">
                  <c:v>106</c:v>
                </c:pt>
                <c:pt idx="6">
                  <c:v>110</c:v>
                </c:pt>
                <c:pt idx="9">
                  <c:v>100</c:v>
                </c:pt>
                <c:pt idx="12">
                  <c:v>94</c:v>
                </c:pt>
              </c:numCache>
            </c:numRef>
          </c:val>
          <c:extLst>
            <c:ext xmlns:c16="http://schemas.microsoft.com/office/drawing/2014/chart" uri="{C3380CC4-5D6E-409C-BE32-E72D297353CC}">
              <c16:uniqueId val="{00000007-9E00-4CF5-A3B4-75DFCAF572D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2</c:v>
                </c:pt>
                <c:pt idx="3">
                  <c:v>2</c:v>
                </c:pt>
                <c:pt idx="6">
                  <c:v>1</c:v>
                </c:pt>
                <c:pt idx="9">
                  <c:v>3</c:v>
                </c:pt>
                <c:pt idx="12">
                  <c:v>59</c:v>
                </c:pt>
              </c:numCache>
            </c:numRef>
          </c:val>
          <c:extLst>
            <c:ext xmlns:c16="http://schemas.microsoft.com/office/drawing/2014/chart" uri="{C3380CC4-5D6E-409C-BE32-E72D297353CC}">
              <c16:uniqueId val="{00000008-9E00-4CF5-A3B4-75DFCAF572D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16</c:v>
                </c:pt>
                <c:pt idx="3">
                  <c:v>13</c:v>
                </c:pt>
                <c:pt idx="6">
                  <c:v>10</c:v>
                </c:pt>
                <c:pt idx="9">
                  <c:v>7</c:v>
                </c:pt>
                <c:pt idx="12">
                  <c:v>5</c:v>
                </c:pt>
              </c:numCache>
            </c:numRef>
          </c:val>
          <c:extLst>
            <c:ext xmlns:c16="http://schemas.microsoft.com/office/drawing/2014/chart" uri="{C3380CC4-5D6E-409C-BE32-E72D297353CC}">
              <c16:uniqueId val="{00000009-9E00-4CF5-A3B4-75DFCAF572D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5596</c:v>
                </c:pt>
                <c:pt idx="3">
                  <c:v>5527</c:v>
                </c:pt>
                <c:pt idx="6">
                  <c:v>5370</c:v>
                </c:pt>
                <c:pt idx="9">
                  <c:v>5289</c:v>
                </c:pt>
                <c:pt idx="12">
                  <c:v>5158</c:v>
                </c:pt>
              </c:numCache>
            </c:numRef>
          </c:val>
          <c:extLst>
            <c:ext xmlns:c16="http://schemas.microsoft.com/office/drawing/2014/chart" uri="{C3380CC4-5D6E-409C-BE32-E72D297353CC}">
              <c16:uniqueId val="{0000000A-9E00-4CF5-A3B4-75DFCAF572D1}"/>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816</c:v>
                </c:pt>
                <c:pt idx="2">
                  <c:v>#N/A</c:v>
                </c:pt>
                <c:pt idx="3">
                  <c:v>#N/A</c:v>
                </c:pt>
                <c:pt idx="4">
                  <c:v>754</c:v>
                </c:pt>
                <c:pt idx="5">
                  <c:v>#N/A</c:v>
                </c:pt>
                <c:pt idx="6">
                  <c:v>#N/A</c:v>
                </c:pt>
                <c:pt idx="7">
                  <c:v>456</c:v>
                </c:pt>
                <c:pt idx="8">
                  <c:v>#N/A</c:v>
                </c:pt>
                <c:pt idx="9">
                  <c:v>#N/A</c:v>
                </c:pt>
                <c:pt idx="10">
                  <c:v>244</c:v>
                </c:pt>
                <c:pt idx="11">
                  <c:v>#N/A</c:v>
                </c:pt>
                <c:pt idx="12">
                  <c:v>#N/A</c:v>
                </c:pt>
                <c:pt idx="13">
                  <c:v>284</c:v>
                </c:pt>
                <c:pt idx="14">
                  <c:v>#N/A</c:v>
                </c:pt>
              </c:numCache>
            </c:numRef>
          </c:val>
          <c:smooth val="0"/>
          <c:extLst>
            <c:ext xmlns:c16="http://schemas.microsoft.com/office/drawing/2014/chart" uri="{C3380CC4-5D6E-409C-BE32-E72D297353CC}">
              <c16:uniqueId val="{0000000B-9E00-4CF5-A3B4-75DFCAF572D1}"/>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1176</c:v>
                </c:pt>
                <c:pt idx="1">
                  <c:v>1376</c:v>
                </c:pt>
                <c:pt idx="2">
                  <c:v>1316</c:v>
                </c:pt>
              </c:numCache>
            </c:numRef>
          </c:val>
          <c:extLst>
            <c:ext xmlns:c16="http://schemas.microsoft.com/office/drawing/2014/chart" uri="{C3380CC4-5D6E-409C-BE32-E72D297353CC}">
              <c16:uniqueId val="{00000000-0BDE-4BAB-8346-4074C410851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78</c:v>
                </c:pt>
                <c:pt idx="1">
                  <c:v>153</c:v>
                </c:pt>
                <c:pt idx="2">
                  <c:v>165</c:v>
                </c:pt>
              </c:numCache>
            </c:numRef>
          </c:val>
          <c:extLst>
            <c:ext xmlns:c16="http://schemas.microsoft.com/office/drawing/2014/chart" uri="{C3380CC4-5D6E-409C-BE32-E72D297353CC}">
              <c16:uniqueId val="{00000001-0BDE-4BAB-8346-4074C410851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415</c:v>
                </c:pt>
                <c:pt idx="1">
                  <c:v>420</c:v>
                </c:pt>
                <c:pt idx="2">
                  <c:v>343</c:v>
                </c:pt>
              </c:numCache>
            </c:numRef>
          </c:val>
          <c:extLst>
            <c:ext xmlns:c16="http://schemas.microsoft.com/office/drawing/2014/chart" uri="{C3380CC4-5D6E-409C-BE32-E72D297353CC}">
              <c16:uniqueId val="{00000002-0BDE-4BAB-8346-4074C410851A}"/>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青森県田子町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4,817
4,800
241.98
5,036,231
4,878,705
156,744
3,064,252
5,158,185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10.6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人口の減少や全国平均を上回る高齢化率（令和</a:t>
          </a:r>
          <a:r>
            <a:rPr kumimoji="1" lang="en-US" altLang="ja-JP" sz="1100" b="0" i="0" baseline="0">
              <a:solidFill>
                <a:schemeClr val="dk1"/>
              </a:solidFill>
              <a:effectLst/>
              <a:latin typeface="+mn-lt"/>
              <a:ea typeface="+mn-ea"/>
              <a:cs typeface="+mn-cs"/>
            </a:rPr>
            <a:t>5</a:t>
          </a:r>
          <a:r>
            <a:rPr kumimoji="1" lang="ja-JP" altLang="ja-JP" sz="1100" b="0" i="0" baseline="0">
              <a:solidFill>
                <a:schemeClr val="dk1"/>
              </a:solidFill>
              <a:effectLst/>
              <a:latin typeface="+mn-lt"/>
              <a:ea typeface="+mn-ea"/>
              <a:cs typeface="+mn-cs"/>
            </a:rPr>
            <a:t>年度末</a:t>
          </a:r>
          <a:r>
            <a:rPr kumimoji="1" lang="en-US" altLang="ja-JP" sz="1100" b="0" i="0" baseline="0">
              <a:solidFill>
                <a:schemeClr val="dk1"/>
              </a:solidFill>
              <a:effectLst/>
              <a:latin typeface="+mn-lt"/>
              <a:ea typeface="+mn-ea"/>
              <a:cs typeface="+mn-cs"/>
            </a:rPr>
            <a:t>45.7%</a:t>
          </a:r>
          <a:r>
            <a:rPr kumimoji="1" lang="ja-JP" altLang="ja-JP" sz="1100" b="0" i="0" baseline="0">
              <a:solidFill>
                <a:schemeClr val="dk1"/>
              </a:solidFill>
              <a:effectLst/>
              <a:latin typeface="+mn-lt"/>
              <a:ea typeface="+mn-ea"/>
              <a:cs typeface="+mn-cs"/>
            </a:rPr>
            <a:t>）等により、財政基盤が弱く、類似団体平均と同程度であるが、全国平均と比較すると</a:t>
          </a:r>
          <a:r>
            <a:rPr kumimoji="1" lang="en-US" altLang="ja-JP" sz="1100" b="0" i="0" baseline="0">
              <a:solidFill>
                <a:schemeClr val="dk1"/>
              </a:solidFill>
              <a:effectLst/>
              <a:latin typeface="+mn-lt"/>
              <a:ea typeface="+mn-ea"/>
              <a:cs typeface="+mn-cs"/>
            </a:rPr>
            <a:t>0.27</a:t>
          </a:r>
          <a:r>
            <a:rPr kumimoji="1" lang="ja-JP" altLang="ja-JP" sz="1100" b="0" i="0" baseline="0">
              <a:solidFill>
                <a:schemeClr val="dk1"/>
              </a:solidFill>
              <a:effectLst/>
              <a:latin typeface="+mn-lt"/>
              <a:ea typeface="+mn-ea"/>
              <a:cs typeface="+mn-cs"/>
            </a:rPr>
            <a:t>ポイント下回っている。引き続き、町税等の徴収業務の強化、町有財産の売り払い等による歳入確保対策及び事務事業全般の見直し等歳出の徹底的な見直しを図り、財政基盤の強化に努める。</a:t>
          </a:r>
          <a:endParaRPr lang="ja-JP" altLang="ja-JP">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28575</xdr:rowOff>
    </xdr:from>
    <xdr:to>
      <xdr:col>23</xdr:col>
      <xdr:colOff>133350</xdr:colOff>
      <xdr:row>44</xdr:row>
      <xdr:rowOff>84667</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200775"/>
          <a:ext cx="0" cy="14276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114952</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594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28575</xdr:rowOff>
    </xdr:from>
    <xdr:to>
      <xdr:col>24</xdr:col>
      <xdr:colOff>12700</xdr:colOff>
      <xdr:row>36</xdr:row>
      <xdr:rowOff>28575</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20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166158</xdr:rowOff>
    </xdr:from>
    <xdr:to>
      <xdr:col>23</xdr:col>
      <xdr:colOff>133350</xdr:colOff>
      <xdr:row>42</xdr:row>
      <xdr:rowOff>166158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36705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147760</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348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166158</xdr:rowOff>
    </xdr:from>
    <xdr:to>
      <xdr:col>19</xdr:col>
      <xdr:colOff>133350</xdr:colOff>
      <xdr:row>42</xdr:row>
      <xdr:rowOff>166158</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736705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155575</xdr:rowOff>
    </xdr:from>
    <xdr:to>
      <xdr:col>19</xdr:col>
      <xdr:colOff>184150</xdr:colOff>
      <xdr:row>43</xdr:row>
      <xdr:rowOff>85725</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70502</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442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146050</xdr:rowOff>
    </xdr:from>
    <xdr:to>
      <xdr:col>15</xdr:col>
      <xdr:colOff>82550</xdr:colOff>
      <xdr:row>42</xdr:row>
      <xdr:rowOff>166158</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336800" y="734695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135467</xdr:rowOff>
    </xdr:from>
    <xdr:to>
      <xdr:col>15</xdr:col>
      <xdr:colOff>133350</xdr:colOff>
      <xdr:row>43</xdr:row>
      <xdr:rowOff>65617</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50394</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146050</xdr:rowOff>
    </xdr:from>
    <xdr:to>
      <xdr:col>11</xdr:col>
      <xdr:colOff>31750</xdr:colOff>
      <xdr:row>42</xdr:row>
      <xdr:rowOff>146050</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1447800" y="7346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155575</xdr:rowOff>
    </xdr:from>
    <xdr:to>
      <xdr:col>11</xdr:col>
      <xdr:colOff>82550</xdr:colOff>
      <xdr:row>43</xdr:row>
      <xdr:rowOff>85725</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70502</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86377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115358</xdr:rowOff>
    </xdr:from>
    <xdr:to>
      <xdr:col>23</xdr:col>
      <xdr:colOff>184150</xdr:colOff>
      <xdr:row>43</xdr:row>
      <xdr:rowOff>45508</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31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131885</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161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115358</xdr:rowOff>
    </xdr:from>
    <xdr:to>
      <xdr:col>19</xdr:col>
      <xdr:colOff>184150</xdr:colOff>
      <xdr:row>43</xdr:row>
      <xdr:rowOff>45508</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31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55685</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0851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115358</xdr:rowOff>
    </xdr:from>
    <xdr:to>
      <xdr:col>15</xdr:col>
      <xdr:colOff>133350</xdr:colOff>
      <xdr:row>43</xdr:row>
      <xdr:rowOff>45508</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31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55685</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08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95250</xdr:rowOff>
    </xdr:from>
    <xdr:to>
      <xdr:col>11</xdr:col>
      <xdr:colOff>82550</xdr:colOff>
      <xdr:row>43</xdr:row>
      <xdr:rowOff>25400</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35577</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10177</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0" i="0" baseline="0">
              <a:solidFill>
                <a:schemeClr val="dk1"/>
              </a:solidFill>
              <a:effectLst/>
              <a:latin typeface="+mn-lt"/>
              <a:ea typeface="+mn-ea"/>
              <a:cs typeface="+mn-cs"/>
            </a:rPr>
            <a:t>　公債費の比率が大きいことや、扶助費の増により類似団体平均を</a:t>
          </a:r>
          <a:r>
            <a:rPr kumimoji="1" lang="en-US" altLang="ja-JP" sz="1100" b="0" i="0" baseline="0">
              <a:solidFill>
                <a:schemeClr val="dk1"/>
              </a:solidFill>
              <a:effectLst/>
              <a:latin typeface="+mn-lt"/>
              <a:ea typeface="+mn-ea"/>
              <a:cs typeface="+mn-cs"/>
            </a:rPr>
            <a:t>4.5</a:t>
          </a:r>
          <a:r>
            <a:rPr kumimoji="1" lang="ja-JP" altLang="ja-JP" sz="1100" b="0" i="0" baseline="0">
              <a:solidFill>
                <a:schemeClr val="dk1"/>
              </a:solidFill>
              <a:effectLst/>
              <a:latin typeface="+mn-lt"/>
              <a:ea typeface="+mn-ea"/>
              <a:cs typeface="+mn-cs"/>
            </a:rPr>
            <a:t>ポイント上回っている。今後も公債費の繰上償還及び新規発行債の抑制による公債費負担の平準化、特別会計に対する繰出金の抑制等に努め、経常経費の削減を図る。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40005</xdr:rowOff>
    </xdr:from>
    <xdr:to>
      <xdr:col>23</xdr:col>
      <xdr:colOff>133350</xdr:colOff>
      <xdr:row>67</xdr:row>
      <xdr:rowOff>51858</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155555"/>
          <a:ext cx="0" cy="13834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23935</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51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51858</xdr:rowOff>
    </xdr:from>
    <xdr:to>
      <xdr:col>24</xdr:col>
      <xdr:colOff>12700</xdr:colOff>
      <xdr:row>67</xdr:row>
      <xdr:rowOff>51858</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53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126382</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899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40005</xdr:rowOff>
    </xdr:from>
    <xdr:to>
      <xdr:col>24</xdr:col>
      <xdr:colOff>12700</xdr:colOff>
      <xdr:row>59</xdr:row>
      <xdr:rowOff>40005</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155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107738</xdr:rowOff>
    </xdr:from>
    <xdr:to>
      <xdr:col>23</xdr:col>
      <xdr:colOff>133350</xdr:colOff>
      <xdr:row>65</xdr:row>
      <xdr:rowOff>635</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114800" y="11080538"/>
          <a:ext cx="8382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128287</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758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111760</xdr:rowOff>
    </xdr:from>
    <xdr:to>
      <xdr:col>23</xdr:col>
      <xdr:colOff>184150</xdr:colOff>
      <xdr:row>64</xdr:row>
      <xdr:rowOff>41910</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62019</xdr:rowOff>
    </xdr:from>
    <xdr:to>
      <xdr:col>19</xdr:col>
      <xdr:colOff>133350</xdr:colOff>
      <xdr:row>64</xdr:row>
      <xdr:rowOff>107738</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0863369"/>
          <a:ext cx="889000" cy="217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63500</xdr:rowOff>
    </xdr:from>
    <xdr:to>
      <xdr:col>19</xdr:col>
      <xdr:colOff>184150</xdr:colOff>
      <xdr:row>63</xdr:row>
      <xdr:rowOff>165100</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3827</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63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62019</xdr:rowOff>
    </xdr:from>
    <xdr:to>
      <xdr:col>15</xdr:col>
      <xdr:colOff>82550</xdr:colOff>
      <xdr:row>65</xdr:row>
      <xdr:rowOff>36830</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0863369"/>
          <a:ext cx="889000" cy="317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90170</xdr:rowOff>
    </xdr:from>
    <xdr:to>
      <xdr:col>15</xdr:col>
      <xdr:colOff>133350</xdr:colOff>
      <xdr:row>63</xdr:row>
      <xdr:rowOff>20320</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30497</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48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36830</xdr:rowOff>
    </xdr:from>
    <xdr:to>
      <xdr:col>11</xdr:col>
      <xdr:colOff>31750</xdr:colOff>
      <xdr:row>66</xdr:row>
      <xdr:rowOff>2117</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1447800" y="11181080"/>
          <a:ext cx="889000" cy="136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111760</xdr:rowOff>
    </xdr:from>
    <xdr:to>
      <xdr:col>11</xdr:col>
      <xdr:colOff>82550</xdr:colOff>
      <xdr:row>64</xdr:row>
      <xdr:rowOff>41910</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52087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68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97155</xdr:rowOff>
    </xdr:from>
    <xdr:to>
      <xdr:col>7</xdr:col>
      <xdr:colOff>31750</xdr:colOff>
      <xdr:row>65</xdr:row>
      <xdr:rowOff>27305</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106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37482</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838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121285</xdr:rowOff>
    </xdr:from>
    <xdr:to>
      <xdr:col>23</xdr:col>
      <xdr:colOff>184150</xdr:colOff>
      <xdr:row>65</xdr:row>
      <xdr:rowOff>51435</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1094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93362</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1066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56938</xdr:rowOff>
    </xdr:from>
    <xdr:to>
      <xdr:col>19</xdr:col>
      <xdr:colOff>184150</xdr:colOff>
      <xdr:row>64</xdr:row>
      <xdr:rowOff>158538</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1029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143315</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11161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11219</xdr:rowOff>
    </xdr:from>
    <xdr:to>
      <xdr:col>15</xdr:col>
      <xdr:colOff>133350</xdr:colOff>
      <xdr:row>63</xdr:row>
      <xdr:rowOff>112819</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81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97596</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0898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157480</xdr:rowOff>
    </xdr:from>
    <xdr:to>
      <xdr:col>11</xdr:col>
      <xdr:colOff>82550</xdr:colOff>
      <xdr:row>65</xdr:row>
      <xdr:rowOff>87630</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113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72407</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121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122767</xdr:rowOff>
    </xdr:from>
    <xdr:to>
      <xdr:col>7</xdr:col>
      <xdr:colOff>31750</xdr:colOff>
      <xdr:row>66</xdr:row>
      <xdr:rowOff>52917</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126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37694</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135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[351,617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類似団体平均より</a:t>
          </a:r>
          <a:r>
            <a:rPr kumimoji="1" lang="en-US" altLang="ja-JP" sz="1100" b="0" i="0" baseline="0">
              <a:solidFill>
                <a:schemeClr val="dk1"/>
              </a:solidFill>
              <a:effectLst/>
              <a:latin typeface="+mn-lt"/>
              <a:ea typeface="+mn-ea"/>
              <a:cs typeface="+mn-cs"/>
            </a:rPr>
            <a:t>187,204</a:t>
          </a:r>
          <a:r>
            <a:rPr kumimoji="1" lang="ja-JP" altLang="ja-JP" sz="1100" b="0" i="0" baseline="0">
              <a:solidFill>
                <a:schemeClr val="dk1"/>
              </a:solidFill>
              <a:effectLst/>
              <a:latin typeface="+mn-lt"/>
              <a:ea typeface="+mn-ea"/>
              <a:cs typeface="+mn-cs"/>
            </a:rPr>
            <a:t>円下回っているものの、全国平均と比較すると約</a:t>
          </a:r>
          <a:r>
            <a:rPr kumimoji="1" lang="en-US" altLang="ja-JP" sz="1100" b="0" i="0" baseline="0">
              <a:solidFill>
                <a:schemeClr val="dk1"/>
              </a:solidFill>
              <a:effectLst/>
              <a:latin typeface="+mn-lt"/>
              <a:ea typeface="+mn-ea"/>
              <a:cs typeface="+mn-cs"/>
            </a:rPr>
            <a:t>2</a:t>
          </a:r>
          <a:r>
            <a:rPr kumimoji="1" lang="ja-JP" altLang="ja-JP" sz="1100" b="0" i="0" baseline="0">
              <a:solidFill>
                <a:schemeClr val="dk1"/>
              </a:solidFill>
              <a:effectLst/>
              <a:latin typeface="+mn-lt"/>
              <a:ea typeface="+mn-ea"/>
              <a:cs typeface="+mn-cs"/>
            </a:rPr>
            <a:t>倍となっている。今後も歳出の徹底的な削減、定員管理の適正化及び給与制度や諸手当の更なる適正化に努め一層の削減を図る。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121098</xdr:rowOff>
    </xdr:from>
    <xdr:to>
      <xdr:col>23</xdr:col>
      <xdr:colOff>133350</xdr:colOff>
      <xdr:row>89</xdr:row>
      <xdr:rowOff>39134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4008548"/>
          <a:ext cx="0" cy="12896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11211</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270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1,861,811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39134</xdr:rowOff>
    </xdr:from>
    <xdr:to>
      <xdr:col>24</xdr:col>
      <xdr:colOff>12700</xdr:colOff>
      <xdr:row>89</xdr:row>
      <xdr:rowOff>39134</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298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36025</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752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121098</xdr:rowOff>
    </xdr:from>
    <xdr:to>
      <xdr:col>24</xdr:col>
      <xdr:colOff>12700</xdr:colOff>
      <xdr:row>81</xdr:row>
      <xdr:rowOff>121098</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4008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16993</xdr:rowOff>
    </xdr:from>
    <xdr:to>
      <xdr:col>23</xdr:col>
      <xdr:colOff>133350</xdr:colOff>
      <xdr:row>82</xdr:row>
      <xdr:rowOff>24585</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075893"/>
          <a:ext cx="838200" cy="7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96435</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1553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124358</xdr:rowOff>
    </xdr:from>
    <xdr:to>
      <xdr:col>23</xdr:col>
      <xdr:colOff>184150</xdr:colOff>
      <xdr:row>83</xdr:row>
      <xdr:rowOff>54508</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18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168577</xdr:rowOff>
    </xdr:from>
    <xdr:to>
      <xdr:col>19</xdr:col>
      <xdr:colOff>133350</xdr:colOff>
      <xdr:row>82</xdr:row>
      <xdr:rowOff>16993</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056027"/>
          <a:ext cx="889000" cy="19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113471</xdr:rowOff>
    </xdr:from>
    <xdr:to>
      <xdr:col>19</xdr:col>
      <xdr:colOff>184150</xdr:colOff>
      <xdr:row>83</xdr:row>
      <xdr:rowOff>43621</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172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28398</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2587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157981</xdr:rowOff>
    </xdr:from>
    <xdr:to>
      <xdr:col>15</xdr:col>
      <xdr:colOff>82550</xdr:colOff>
      <xdr:row>81</xdr:row>
      <xdr:rowOff>168577</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4045431"/>
          <a:ext cx="889000" cy="10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83817</xdr:rowOff>
    </xdr:from>
    <xdr:to>
      <xdr:col>15</xdr:col>
      <xdr:colOff>133350</xdr:colOff>
      <xdr:row>83</xdr:row>
      <xdr:rowOff>13967</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142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170194</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229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138460</xdr:rowOff>
    </xdr:from>
    <xdr:to>
      <xdr:col>11</xdr:col>
      <xdr:colOff>31750</xdr:colOff>
      <xdr:row>81</xdr:row>
      <xdr:rowOff>157981</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4025910"/>
          <a:ext cx="889000" cy="19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67002</xdr:rowOff>
    </xdr:from>
    <xdr:to>
      <xdr:col>11</xdr:col>
      <xdr:colOff>82550</xdr:colOff>
      <xdr:row>82</xdr:row>
      <xdr:rowOff>168602</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125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153379</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212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100549</xdr:rowOff>
    </xdr:from>
    <xdr:to>
      <xdr:col>7</xdr:col>
      <xdr:colOff>31750</xdr:colOff>
      <xdr:row>82</xdr:row>
      <xdr:rowOff>30699</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3987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15476</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4074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145235</xdr:rowOff>
    </xdr:from>
    <xdr:to>
      <xdr:col>23</xdr:col>
      <xdr:colOff>184150</xdr:colOff>
      <xdr:row>82</xdr:row>
      <xdr:rowOff>75385</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03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66512</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3953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351,617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137643</xdr:rowOff>
    </xdr:from>
    <xdr:to>
      <xdr:col>19</xdr:col>
      <xdr:colOff>184150</xdr:colOff>
      <xdr:row>82</xdr:row>
      <xdr:rowOff>67793</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02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77970</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37939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117777</xdr:rowOff>
    </xdr:from>
    <xdr:to>
      <xdr:col>15</xdr:col>
      <xdr:colOff>133350</xdr:colOff>
      <xdr:row>82</xdr:row>
      <xdr:rowOff>47927</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005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58104</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3774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107181</xdr:rowOff>
    </xdr:from>
    <xdr:to>
      <xdr:col>11</xdr:col>
      <xdr:colOff>82550</xdr:colOff>
      <xdr:row>82</xdr:row>
      <xdr:rowOff>37331</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3994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47508</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763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87660</xdr:rowOff>
    </xdr:from>
    <xdr:to>
      <xdr:col>7</xdr:col>
      <xdr:colOff>31750</xdr:colOff>
      <xdr:row>82</xdr:row>
      <xdr:rowOff>17810</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3975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27987</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743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0" i="0" baseline="0">
              <a:solidFill>
                <a:schemeClr val="dk1"/>
              </a:solidFill>
              <a:effectLst/>
              <a:latin typeface="+mn-lt"/>
              <a:ea typeface="+mn-ea"/>
              <a:cs typeface="+mn-cs"/>
            </a:rPr>
            <a:t>　当町は職員数が少ないため、経験年数階層の分布が数値に大きく影響するが、類似団体平均を</a:t>
          </a:r>
          <a:r>
            <a:rPr kumimoji="1" lang="en-US" altLang="ja-JP" sz="1100" b="0" i="0" baseline="0">
              <a:solidFill>
                <a:schemeClr val="dk1"/>
              </a:solidFill>
              <a:effectLst/>
              <a:latin typeface="+mn-lt"/>
              <a:ea typeface="+mn-ea"/>
              <a:cs typeface="+mn-cs"/>
            </a:rPr>
            <a:t>3.9</a:t>
          </a:r>
          <a:r>
            <a:rPr kumimoji="1" lang="ja-JP" altLang="ja-JP" sz="1100" b="0" i="0" baseline="0">
              <a:solidFill>
                <a:schemeClr val="dk1"/>
              </a:solidFill>
              <a:effectLst/>
              <a:latin typeface="+mn-lt"/>
              <a:ea typeface="+mn-ea"/>
              <a:cs typeface="+mn-cs"/>
            </a:rPr>
            <a:t>ポイント、全国町村平均を</a:t>
          </a:r>
          <a:r>
            <a:rPr kumimoji="1" lang="en-US" altLang="ja-JP" sz="1100" b="0" i="0" baseline="0">
              <a:solidFill>
                <a:schemeClr val="dk1"/>
              </a:solidFill>
              <a:effectLst/>
              <a:latin typeface="+mn-lt"/>
              <a:ea typeface="+mn-ea"/>
              <a:cs typeface="+mn-cs"/>
            </a:rPr>
            <a:t>4.8</a:t>
          </a:r>
          <a:r>
            <a:rPr kumimoji="1" lang="ja-JP" altLang="ja-JP" sz="1100" b="0" i="0" baseline="0">
              <a:solidFill>
                <a:schemeClr val="dk1"/>
              </a:solidFill>
              <a:effectLst/>
              <a:latin typeface="+mn-lt"/>
              <a:ea typeface="+mn-ea"/>
              <a:cs typeface="+mn-cs"/>
            </a:rPr>
            <a:t>ポイント下回っている。今後も社会情勢や地方公務員制度の動向を踏まえ、給与や諸手当の適正化に努める。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a:extLst>
            <a:ext uri="{FF2B5EF4-FFF2-40B4-BE49-F238E27FC236}">
              <a16:creationId xmlns:a16="http://schemas.microsoft.com/office/drawing/2014/main" id="{00000000-0008-0000-0300-0000F5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60007</xdr:rowOff>
    </xdr:from>
    <xdr:to>
      <xdr:col>81</xdr:col>
      <xdr:colOff>44450</xdr:colOff>
      <xdr:row>88</xdr:row>
      <xdr:rowOff>108586</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flipV="1">
          <a:off x="17018000" y="13947457"/>
          <a:ext cx="0" cy="12487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80663</xdr:rowOff>
    </xdr:from>
    <xdr:ext cx="762000" cy="259045"/>
    <xdr:sp macro="" textlink="">
      <xdr:nvSpPr>
        <xdr:cNvPr id="247" name="給与水準   （国との比較）最小値テキスト">
          <a:extLst>
            <a:ext uri="{FF2B5EF4-FFF2-40B4-BE49-F238E27FC236}">
              <a16:creationId xmlns:a16="http://schemas.microsoft.com/office/drawing/2014/main" id="{00000000-0008-0000-0300-0000F7000000}"/>
            </a:ext>
          </a:extLst>
        </xdr:cNvPr>
        <xdr:cNvSpPr txBox="1"/>
      </xdr:nvSpPr>
      <xdr:spPr>
        <a:xfrm>
          <a:off x="17106900" y="15168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108586</xdr:rowOff>
    </xdr:from>
    <xdr:to>
      <xdr:col>81</xdr:col>
      <xdr:colOff>133350</xdr:colOff>
      <xdr:row>88</xdr:row>
      <xdr:rowOff>108586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6929100" y="15196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146384</xdr:rowOff>
    </xdr:from>
    <xdr:ext cx="762000" cy="259045"/>
    <xdr:sp macro="" textlink="">
      <xdr:nvSpPr>
        <xdr:cNvPr id="249" name="給与水準   （国との比較）最大値テキスト">
          <a:extLst>
            <a:ext uri="{FF2B5EF4-FFF2-40B4-BE49-F238E27FC236}">
              <a16:creationId xmlns:a16="http://schemas.microsoft.com/office/drawing/2014/main" id="{00000000-0008-0000-0300-0000F9000000}"/>
            </a:ext>
          </a:extLst>
        </xdr:cNvPr>
        <xdr:cNvSpPr txBox="1"/>
      </xdr:nvSpPr>
      <xdr:spPr>
        <a:xfrm>
          <a:off x="17106900" y="13690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60007</xdr:rowOff>
    </xdr:from>
    <xdr:to>
      <xdr:col>81</xdr:col>
      <xdr:colOff>133350</xdr:colOff>
      <xdr:row>81</xdr:row>
      <xdr:rowOff>60007</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3947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122238</xdr:rowOff>
    </xdr:from>
    <xdr:to>
      <xdr:col>81</xdr:col>
      <xdr:colOff>44450</xdr:colOff>
      <xdr:row>86</xdr:row>
      <xdr:rowOff>11113</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6179800" y="14695488"/>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107332</xdr:rowOff>
    </xdr:from>
    <xdr:ext cx="762000" cy="259045"/>
    <xdr:sp macro="" textlink="">
      <xdr:nvSpPr>
        <xdr:cNvPr id="252" name="給与水準   （国との比較）平均値テキスト">
          <a:extLst>
            <a:ext uri="{FF2B5EF4-FFF2-40B4-BE49-F238E27FC236}">
              <a16:creationId xmlns:a16="http://schemas.microsoft.com/office/drawing/2014/main" id="{00000000-0008-0000-0300-0000FC000000}"/>
            </a:ext>
          </a:extLst>
        </xdr:cNvPr>
        <xdr:cNvSpPr txBox="1"/>
      </xdr:nvSpPr>
      <xdr:spPr>
        <a:xfrm>
          <a:off x="17106900" y="148520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135255</xdr:rowOff>
    </xdr:from>
    <xdr:to>
      <xdr:col>81</xdr:col>
      <xdr:colOff>95250</xdr:colOff>
      <xdr:row>87</xdr:row>
      <xdr:rowOff>65405</xdr:rowOff>
    </xdr:to>
    <xdr:sp macro="" textlink="">
      <xdr:nvSpPr>
        <xdr:cNvPr id="253" name="フローチャート: 判断 252">
          <a:extLst>
            <a:ext uri="{FF2B5EF4-FFF2-40B4-BE49-F238E27FC236}">
              <a16:creationId xmlns:a16="http://schemas.microsoft.com/office/drawing/2014/main" id="{00000000-0008-0000-0300-0000FD000000}"/>
            </a:ext>
          </a:extLst>
        </xdr:cNvPr>
        <xdr:cNvSpPr/>
      </xdr:nvSpPr>
      <xdr:spPr>
        <a:xfrm>
          <a:off x="16967200" y="1487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11113</xdr:rowOff>
    </xdr:from>
    <xdr:to>
      <xdr:col>77</xdr:col>
      <xdr:colOff>44450</xdr:colOff>
      <xdr:row>86</xdr:row>
      <xdr:rowOff>47307</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5290800" y="14755813"/>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141288</xdr:rowOff>
    </xdr:from>
    <xdr:to>
      <xdr:col>77</xdr:col>
      <xdr:colOff>95250</xdr:colOff>
      <xdr:row>87</xdr:row>
      <xdr:rowOff>71438</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129000" y="1488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56215</xdr:rowOff>
    </xdr:from>
    <xdr:ext cx="736600" cy="259045"/>
    <xdr:sp macro="" textlink="">
      <xdr:nvSpPr>
        <xdr:cNvPr id="256" name="テキスト ボックス 255">
          <a:extLst>
            <a:ext uri="{FF2B5EF4-FFF2-40B4-BE49-F238E27FC236}">
              <a16:creationId xmlns:a16="http://schemas.microsoft.com/office/drawing/2014/main" id="{00000000-0008-0000-0300-000000010000}"/>
            </a:ext>
          </a:extLst>
        </xdr:cNvPr>
        <xdr:cNvSpPr txBox="1"/>
      </xdr:nvSpPr>
      <xdr:spPr>
        <a:xfrm>
          <a:off x="15798800" y="14972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11113</xdr:rowOff>
    </xdr:from>
    <xdr:to>
      <xdr:col>72</xdr:col>
      <xdr:colOff>203200</xdr:colOff>
      <xdr:row>86</xdr:row>
      <xdr:rowOff>47307</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4401800" y="14755813"/>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153352</xdr:rowOff>
    </xdr:from>
    <xdr:to>
      <xdr:col>73</xdr:col>
      <xdr:colOff>44450</xdr:colOff>
      <xdr:row>87</xdr:row>
      <xdr:rowOff>83502</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5240000" y="14898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68279</xdr:rowOff>
    </xdr:from>
    <xdr:ext cx="762000" cy="259045"/>
    <xdr:sp macro="" textlink="">
      <xdr:nvSpPr>
        <xdr:cNvPr id="259" name="テキスト ボックス 258">
          <a:extLst>
            <a:ext uri="{FF2B5EF4-FFF2-40B4-BE49-F238E27FC236}">
              <a16:creationId xmlns:a16="http://schemas.microsoft.com/office/drawing/2014/main" id="{00000000-0008-0000-0300-000003010000}"/>
            </a:ext>
          </a:extLst>
        </xdr:cNvPr>
        <xdr:cNvSpPr txBox="1"/>
      </xdr:nvSpPr>
      <xdr:spPr>
        <a:xfrm>
          <a:off x="14909800" y="14984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11113</xdr:rowOff>
    </xdr:from>
    <xdr:to>
      <xdr:col>68</xdr:col>
      <xdr:colOff>152400</xdr:colOff>
      <xdr:row>86</xdr:row>
      <xdr:rowOff>47307</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3512800" y="14755813"/>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0</xdr:rowOff>
    </xdr:from>
    <xdr:to>
      <xdr:col>68</xdr:col>
      <xdr:colOff>203200</xdr:colOff>
      <xdr:row>87</xdr:row>
      <xdr:rowOff>101600</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4351000" y="1491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86377</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4020800" y="150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0</xdr:rowOff>
    </xdr:from>
    <xdr:to>
      <xdr:col>64</xdr:col>
      <xdr:colOff>152400</xdr:colOff>
      <xdr:row>87</xdr:row>
      <xdr:rowOff>101600</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3462000" y="1491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86377</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3131800" y="150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71438</xdr:rowOff>
    </xdr:from>
    <xdr:to>
      <xdr:col>81</xdr:col>
      <xdr:colOff>95250</xdr:colOff>
      <xdr:row>86</xdr:row>
      <xdr:rowOff>1588</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6967200" y="14644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87965</xdr:rowOff>
    </xdr:from>
    <xdr:ext cx="762000" cy="259045"/>
    <xdr:sp macro="" textlink="">
      <xdr:nvSpPr>
        <xdr:cNvPr id="271" name="給与水準   （国との比較）該当値テキスト">
          <a:extLst>
            <a:ext uri="{FF2B5EF4-FFF2-40B4-BE49-F238E27FC236}">
              <a16:creationId xmlns:a16="http://schemas.microsoft.com/office/drawing/2014/main" id="{00000000-0008-0000-0300-00000F010000}"/>
            </a:ext>
          </a:extLst>
        </xdr:cNvPr>
        <xdr:cNvSpPr txBox="1"/>
      </xdr:nvSpPr>
      <xdr:spPr>
        <a:xfrm>
          <a:off x="17106900" y="14489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131763</xdr:rowOff>
    </xdr:from>
    <xdr:to>
      <xdr:col>77</xdr:col>
      <xdr:colOff>95250</xdr:colOff>
      <xdr:row>86</xdr:row>
      <xdr:rowOff>61913</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129000" y="1470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72090</xdr:rowOff>
    </xdr:from>
    <xdr:ext cx="7366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798800" y="144738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167957</xdr:rowOff>
    </xdr:from>
    <xdr:to>
      <xdr:col>73</xdr:col>
      <xdr:colOff>44450</xdr:colOff>
      <xdr:row>86</xdr:row>
      <xdr:rowOff>98107</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5240000" y="14741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108284</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909800" y="14510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131763</xdr:rowOff>
    </xdr:from>
    <xdr:to>
      <xdr:col>68</xdr:col>
      <xdr:colOff>203200</xdr:colOff>
      <xdr:row>86</xdr:row>
      <xdr:rowOff>61913</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4351000" y="1470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72090</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020800" y="14473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167957</xdr:rowOff>
    </xdr:from>
    <xdr:to>
      <xdr:col>64</xdr:col>
      <xdr:colOff>152400</xdr:colOff>
      <xdr:row>86</xdr:row>
      <xdr:rowOff>98107</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3462000" y="14741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108284</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131800" y="14510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a:extLst>
            <a:ext uri="{FF2B5EF4-FFF2-40B4-BE49-F238E27FC236}">
              <a16:creationId xmlns:a16="http://schemas.microsoft.com/office/drawing/2014/main" id="{00000000-0008-0000-0300-000018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集中改革プランにより職員数の抑制を図り、組織の見直しをすることで課等の統廃合を推進し簡素で効率的な行政運営を目指してきた。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現状では類似団体と比較すると</a:t>
          </a:r>
          <a:r>
            <a:rPr kumimoji="1" lang="en-US" altLang="ja-JP" sz="1100" b="0" i="0" baseline="0">
              <a:solidFill>
                <a:schemeClr val="dk1"/>
              </a:solidFill>
              <a:effectLst/>
              <a:latin typeface="+mn-lt"/>
              <a:ea typeface="+mn-ea"/>
              <a:cs typeface="+mn-cs"/>
            </a:rPr>
            <a:t>7.02</a:t>
          </a:r>
          <a:r>
            <a:rPr kumimoji="1" lang="ja-JP" altLang="ja-JP" sz="1100" b="0" i="0" baseline="0">
              <a:solidFill>
                <a:schemeClr val="dk1"/>
              </a:solidFill>
              <a:effectLst/>
              <a:latin typeface="+mn-lt"/>
              <a:ea typeface="+mn-ea"/>
              <a:cs typeface="+mn-cs"/>
            </a:rPr>
            <a:t>人下回っている状況である。今後も、行政サービスを低下させないよう行政需要や社会情勢の変化に対応しながら定員管理の適正化に努める。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68</xdr:row>
      <xdr:rowOff>41275</xdr:rowOff>
    </xdr:from>
    <xdr:to>
      <xdr:col>85</xdr:col>
      <xdr:colOff>95250</xdr:colOff>
      <xdr:row>68</xdr:row>
      <xdr:rowOff>41275</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70502</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123825</xdr:rowOff>
    </xdr:from>
    <xdr:to>
      <xdr:col>85</xdr:col>
      <xdr:colOff>95250</xdr:colOff>
      <xdr:row>64</xdr:row>
      <xdr:rowOff>123825</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153052</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34925</xdr:rowOff>
    </xdr:from>
    <xdr:to>
      <xdr:col>85</xdr:col>
      <xdr:colOff>95250</xdr:colOff>
      <xdr:row>61</xdr:row>
      <xdr:rowOff>34925</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64152</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117475</xdr:rowOff>
    </xdr:from>
    <xdr:to>
      <xdr:col>85</xdr:col>
      <xdr:colOff>95250</xdr:colOff>
      <xdr:row>57</xdr:row>
      <xdr:rowOff>117475</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56</xdr:row>
      <xdr:rowOff>146702</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32591</xdr:rowOff>
    </xdr:from>
    <xdr:to>
      <xdr:col>81</xdr:col>
      <xdr:colOff>44450</xdr:colOff>
      <xdr:row>66</xdr:row>
      <xdr:rowOff>163385</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9976691"/>
          <a:ext cx="0" cy="15023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135462</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451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163385</xdr:rowOff>
    </xdr:from>
    <xdr:to>
      <xdr:col>81</xdr:col>
      <xdr:colOff>133350</xdr:colOff>
      <xdr:row>66</xdr:row>
      <xdr:rowOff>163385</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47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118968</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9720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32591</xdr:rowOff>
    </xdr:from>
    <xdr:to>
      <xdr:col>81</xdr:col>
      <xdr:colOff>133350</xdr:colOff>
      <xdr:row>58</xdr:row>
      <xdr:rowOff>32591</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9976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58</xdr:row>
      <xdr:rowOff>140573</xdr:rowOff>
    </xdr:from>
    <xdr:to>
      <xdr:col>81</xdr:col>
      <xdr:colOff>44450</xdr:colOff>
      <xdr:row>58</xdr:row>
      <xdr:rowOff>164100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179800" y="10084673"/>
          <a:ext cx="838200" cy="23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125668</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2412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153591</xdr:rowOff>
    </xdr:from>
    <xdr:to>
      <xdr:col>81</xdr:col>
      <xdr:colOff>95250</xdr:colOff>
      <xdr:row>60</xdr:row>
      <xdr:rowOff>83741</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269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58</xdr:row>
      <xdr:rowOff>125190</xdr:rowOff>
    </xdr:from>
    <xdr:to>
      <xdr:col>77</xdr:col>
      <xdr:colOff>44450</xdr:colOff>
      <xdr:row>58</xdr:row>
      <xdr:rowOff>140573</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5290800" y="10069290"/>
          <a:ext cx="889000" cy="15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141827</xdr:rowOff>
    </xdr:from>
    <xdr:to>
      <xdr:col>77</xdr:col>
      <xdr:colOff>95250</xdr:colOff>
      <xdr:row>60</xdr:row>
      <xdr:rowOff>71977</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257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56754</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3437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112522</xdr:rowOff>
    </xdr:from>
    <xdr:to>
      <xdr:col>72</xdr:col>
      <xdr:colOff>203200</xdr:colOff>
      <xdr:row>58</xdr:row>
      <xdr:rowOff>125190</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4401800" y="10056622"/>
          <a:ext cx="889000" cy="12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120110</xdr:rowOff>
    </xdr:from>
    <xdr:to>
      <xdr:col>73</xdr:col>
      <xdr:colOff>44450</xdr:colOff>
      <xdr:row>60</xdr:row>
      <xdr:rowOff>50260</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235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35037</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32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112522</xdr:rowOff>
    </xdr:from>
    <xdr:to>
      <xdr:col>68</xdr:col>
      <xdr:colOff>152400</xdr:colOff>
      <xdr:row>58</xdr:row>
      <xdr:rowOff>114030</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flipV="1">
          <a:off x="13512800" y="10056622"/>
          <a:ext cx="889000" cy="1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108347</xdr:rowOff>
    </xdr:from>
    <xdr:to>
      <xdr:col>68</xdr:col>
      <xdr:colOff>203200</xdr:colOff>
      <xdr:row>60</xdr:row>
      <xdr:rowOff>38497</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223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23274</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310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78613</xdr:rowOff>
    </xdr:from>
    <xdr:to>
      <xdr:col>64</xdr:col>
      <xdr:colOff>152400</xdr:colOff>
      <xdr:row>59</xdr:row>
      <xdr:rowOff>8763</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022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164990</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109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113300</xdr:rowOff>
    </xdr:from>
    <xdr:to>
      <xdr:col>81</xdr:col>
      <xdr:colOff>95250</xdr:colOff>
      <xdr:row>59</xdr:row>
      <xdr:rowOff>43450</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05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57</xdr:row>
      <xdr:rowOff>129827</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990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89773</xdr:rowOff>
    </xdr:from>
    <xdr:to>
      <xdr:col>77</xdr:col>
      <xdr:colOff>95250</xdr:colOff>
      <xdr:row>59</xdr:row>
      <xdr:rowOff>19923</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033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30100</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98027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74390</xdr:rowOff>
    </xdr:from>
    <xdr:to>
      <xdr:col>73</xdr:col>
      <xdr:colOff>44450</xdr:colOff>
      <xdr:row>59</xdr:row>
      <xdr:rowOff>4540</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018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14717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9787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61722</xdr:rowOff>
    </xdr:from>
    <xdr:to>
      <xdr:col>68</xdr:col>
      <xdr:colOff>203200</xdr:colOff>
      <xdr:row>58</xdr:row>
      <xdr:rowOff>163322</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005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2049</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9774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63230</xdr:rowOff>
    </xdr:from>
    <xdr:to>
      <xdr:col>64</xdr:col>
      <xdr:colOff>152400</xdr:colOff>
      <xdr:row>58</xdr:row>
      <xdr:rowOff>164830</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007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3557</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9776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繰上償還等の実施により、償還額の平準化対策を講じ</a:t>
          </a:r>
          <a:r>
            <a:rPr kumimoji="1" lang="ja-JP" altLang="en-US"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全国平均を</a:t>
          </a:r>
          <a:r>
            <a:rPr kumimoji="1" lang="en-US" altLang="ja-JP" sz="1100" b="0" i="0" baseline="0">
              <a:solidFill>
                <a:schemeClr val="dk1"/>
              </a:solidFill>
              <a:effectLst/>
              <a:latin typeface="+mn-lt"/>
              <a:ea typeface="+mn-ea"/>
              <a:cs typeface="+mn-cs"/>
            </a:rPr>
            <a:t>0.2</a:t>
          </a:r>
          <a:r>
            <a:rPr kumimoji="1" lang="ja-JP" altLang="ja-JP" sz="1100" b="0" i="0" baseline="0">
              <a:solidFill>
                <a:schemeClr val="dk1"/>
              </a:solidFill>
              <a:effectLst/>
              <a:latin typeface="+mn-lt"/>
              <a:ea typeface="+mn-ea"/>
              <a:cs typeface="+mn-cs"/>
            </a:rPr>
            <a:t>ポイント</a:t>
          </a:r>
          <a:r>
            <a:rPr kumimoji="1" lang="ja-JP" altLang="en-US" sz="1100" b="0" i="0" baseline="0">
              <a:solidFill>
                <a:schemeClr val="dk1"/>
              </a:solidFill>
              <a:effectLst/>
              <a:latin typeface="+mn-lt"/>
              <a:ea typeface="+mn-ea"/>
              <a:cs typeface="+mn-cs"/>
            </a:rPr>
            <a:t>下</a:t>
          </a:r>
          <a:r>
            <a:rPr kumimoji="1" lang="ja-JP" altLang="ja-JP" sz="1100" b="0" i="0" baseline="0">
              <a:solidFill>
                <a:schemeClr val="dk1"/>
              </a:solidFill>
              <a:effectLst/>
              <a:latin typeface="+mn-lt"/>
              <a:ea typeface="+mn-ea"/>
              <a:cs typeface="+mn-cs"/>
            </a:rPr>
            <a:t>回っている。一部事務組合の負担金の減少等により、平成</a:t>
          </a:r>
          <a:r>
            <a:rPr kumimoji="1" lang="en-US" altLang="ja-JP" sz="1100" b="0" i="0" baseline="0">
              <a:solidFill>
                <a:schemeClr val="dk1"/>
              </a:solidFill>
              <a:effectLst/>
              <a:latin typeface="+mn-lt"/>
              <a:ea typeface="+mn-ea"/>
              <a:cs typeface="+mn-cs"/>
            </a:rPr>
            <a:t>18</a:t>
          </a:r>
          <a:r>
            <a:rPr kumimoji="1" lang="ja-JP" altLang="ja-JP" sz="1100" b="0" i="0" baseline="0">
              <a:solidFill>
                <a:schemeClr val="dk1"/>
              </a:solidFill>
              <a:effectLst/>
              <a:latin typeface="+mn-lt"/>
              <a:ea typeface="+mn-ea"/>
              <a:cs typeface="+mn-cs"/>
            </a:rPr>
            <a:t>年度をピークに減少傾向にあるが、今後も、緊急度・住民ニーズを的確に把握した事業の選択、新規発行債の抑制等により実質公債費比率の適正化に努める。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a:extLst>
            <a:ext uri="{FF2B5EF4-FFF2-40B4-BE49-F238E27FC236}">
              <a16:creationId xmlns:a16="http://schemas.microsoft.com/office/drawing/2014/main" id="{00000000-0008-0000-0300-000075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40640</xdr:rowOff>
    </xdr:from>
    <xdr:to>
      <xdr:col>81</xdr:col>
      <xdr:colOff>44450</xdr:colOff>
      <xdr:row>45</xdr:row>
      <xdr:rowOff>98213</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7018000" y="6212840"/>
          <a:ext cx="0" cy="16006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70290</xdr:rowOff>
    </xdr:from>
    <xdr:ext cx="762000" cy="259045"/>
    <xdr:sp macro="" textlink="">
      <xdr:nvSpPr>
        <xdr:cNvPr id="375" name="公債費負担の状況最小値テキスト">
          <a:extLst>
            <a:ext uri="{FF2B5EF4-FFF2-40B4-BE49-F238E27FC236}">
              <a16:creationId xmlns:a16="http://schemas.microsoft.com/office/drawing/2014/main" id="{00000000-0008-0000-0300-000077010000}"/>
            </a:ext>
          </a:extLst>
        </xdr:cNvPr>
        <xdr:cNvSpPr txBox="1"/>
      </xdr:nvSpPr>
      <xdr:spPr>
        <a:xfrm>
          <a:off x="17106900" y="7785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98213</xdr:rowOff>
    </xdr:from>
    <xdr:to>
      <xdr:col>81</xdr:col>
      <xdr:colOff>133350</xdr:colOff>
      <xdr:row>45</xdr:row>
      <xdr:rowOff>98213</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7813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127017</xdr:rowOff>
    </xdr:from>
    <xdr:ext cx="762000" cy="259045"/>
    <xdr:sp macro="" textlink="">
      <xdr:nvSpPr>
        <xdr:cNvPr id="377" name="公債費負担の状況最大値テキスト">
          <a:extLst>
            <a:ext uri="{FF2B5EF4-FFF2-40B4-BE49-F238E27FC236}">
              <a16:creationId xmlns:a16="http://schemas.microsoft.com/office/drawing/2014/main" id="{00000000-0008-0000-0300-000079010000}"/>
            </a:ext>
          </a:extLst>
        </xdr:cNvPr>
        <xdr:cNvSpPr txBox="1"/>
      </xdr:nvSpPr>
      <xdr:spPr>
        <a:xfrm>
          <a:off x="17106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40640</xdr:rowOff>
    </xdr:from>
    <xdr:to>
      <xdr:col>81</xdr:col>
      <xdr:colOff>133350</xdr:colOff>
      <xdr:row>36</xdr:row>
      <xdr:rowOff>40640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621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159173</xdr:rowOff>
    </xdr:from>
    <xdr:to>
      <xdr:col>81</xdr:col>
      <xdr:colOff>44450</xdr:colOff>
      <xdr:row>41</xdr:row>
      <xdr:rowOff>19896</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6179800" y="7017173"/>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93997</xdr:rowOff>
    </xdr:from>
    <xdr:ext cx="762000" cy="259045"/>
    <xdr:sp macro="" textlink="">
      <xdr:nvSpPr>
        <xdr:cNvPr id="380" name="公債費負担の状況平均値テキスト">
          <a:extLst>
            <a:ext uri="{FF2B5EF4-FFF2-40B4-BE49-F238E27FC236}">
              <a16:creationId xmlns:a16="http://schemas.microsoft.com/office/drawing/2014/main" id="{00000000-0008-0000-0300-00007C010000}"/>
            </a:ext>
          </a:extLst>
        </xdr:cNvPr>
        <xdr:cNvSpPr txBox="1"/>
      </xdr:nvSpPr>
      <xdr:spPr>
        <a:xfrm>
          <a:off x="17106900" y="71234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121920</xdr:rowOff>
    </xdr:from>
    <xdr:to>
      <xdr:col>81</xdr:col>
      <xdr:colOff>95250</xdr:colOff>
      <xdr:row>42</xdr:row>
      <xdr:rowOff>52070</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9672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19896</xdr:rowOff>
    </xdr:from>
    <xdr:to>
      <xdr:col>77</xdr:col>
      <xdr:colOff>44450</xdr:colOff>
      <xdr:row>41</xdr:row>
      <xdr:rowOff>124460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5290800" y="7049346"/>
          <a:ext cx="889000" cy="10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105833</xdr:rowOff>
    </xdr:from>
    <xdr:to>
      <xdr:col>77</xdr:col>
      <xdr:colOff>95250</xdr:colOff>
      <xdr:row>42</xdr:row>
      <xdr:rowOff>35983</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129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20760</xdr:rowOff>
    </xdr:from>
    <xdr:ext cx="7366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5798800" y="72216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124460</xdr:rowOff>
    </xdr:from>
    <xdr:to>
      <xdr:col>72</xdr:col>
      <xdr:colOff>203200</xdr:colOff>
      <xdr:row>42</xdr:row>
      <xdr:rowOff>57573</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4401800" y="7153910"/>
          <a:ext cx="8890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105833</xdr:rowOff>
    </xdr:from>
    <xdr:to>
      <xdr:col>73</xdr:col>
      <xdr:colOff>44450</xdr:colOff>
      <xdr:row>42</xdr:row>
      <xdr:rowOff>35983</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5240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20760</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909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57573</xdr:rowOff>
    </xdr:from>
    <xdr:to>
      <xdr:col>68</xdr:col>
      <xdr:colOff>152400</xdr:colOff>
      <xdr:row>42</xdr:row>
      <xdr:rowOff>113877</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3512800" y="7258473"/>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97790</xdr:rowOff>
    </xdr:from>
    <xdr:to>
      <xdr:col>68</xdr:col>
      <xdr:colOff>203200</xdr:colOff>
      <xdr:row>42</xdr:row>
      <xdr:rowOff>27940</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4351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38117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020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22860</xdr:rowOff>
    </xdr:from>
    <xdr:to>
      <xdr:col>64</xdr:col>
      <xdr:colOff>152400</xdr:colOff>
      <xdr:row>42</xdr:row>
      <xdr:rowOff>124460</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3462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134637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131800" y="699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108373</xdr:rowOff>
    </xdr:from>
    <xdr:to>
      <xdr:col>81</xdr:col>
      <xdr:colOff>95250</xdr:colOff>
      <xdr:row>41</xdr:row>
      <xdr:rowOff>38523</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967200" y="696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124900</xdr:rowOff>
    </xdr:from>
    <xdr:ext cx="762000" cy="259045"/>
    <xdr:sp macro="" textlink="">
      <xdr:nvSpPr>
        <xdr:cNvPr id="399" name="公債費負担の状況該当値テキスト">
          <a:extLst>
            <a:ext uri="{FF2B5EF4-FFF2-40B4-BE49-F238E27FC236}">
              <a16:creationId xmlns:a16="http://schemas.microsoft.com/office/drawing/2014/main" id="{00000000-0008-0000-0300-00008F010000}"/>
            </a:ext>
          </a:extLst>
        </xdr:cNvPr>
        <xdr:cNvSpPr txBox="1"/>
      </xdr:nvSpPr>
      <xdr:spPr>
        <a:xfrm>
          <a:off x="17106900" y="6811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140546</xdr:rowOff>
    </xdr:from>
    <xdr:to>
      <xdr:col>77</xdr:col>
      <xdr:colOff>95250</xdr:colOff>
      <xdr:row>41</xdr:row>
      <xdr:rowOff>70696</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129000" y="699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80873</xdr:rowOff>
    </xdr:from>
    <xdr:ext cx="7366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798800" y="67674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73660</xdr:rowOff>
    </xdr:from>
    <xdr:to>
      <xdr:col>73</xdr:col>
      <xdr:colOff>44450</xdr:colOff>
      <xdr:row>42</xdr:row>
      <xdr:rowOff>3810</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5240000" y="710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13987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909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6773</xdr:rowOff>
    </xdr:from>
    <xdr:to>
      <xdr:col>68</xdr:col>
      <xdr:colOff>203200</xdr:colOff>
      <xdr:row>42</xdr:row>
      <xdr:rowOff>108373</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4351000" y="720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93150</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020800" y="7294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63077</xdr:rowOff>
    </xdr:from>
    <xdr:to>
      <xdr:col>64</xdr:col>
      <xdr:colOff>152400</xdr:colOff>
      <xdr:row>42</xdr:row>
      <xdr:rowOff>164677</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3462000" y="726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149454</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131800" y="7350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地方債の現在高の減少により、</a:t>
          </a:r>
          <a:r>
            <a:rPr kumimoji="1" lang="ja-JP" altLang="en-US" sz="1100" b="0" i="0" baseline="0">
              <a:solidFill>
                <a:schemeClr val="dk1"/>
              </a:solidFill>
              <a:effectLst/>
              <a:latin typeface="+mn-lt"/>
              <a:ea typeface="+mn-ea"/>
              <a:cs typeface="+mn-cs"/>
            </a:rPr>
            <a:t>令和元年より減少傾向にあるが、</a:t>
          </a:r>
          <a:r>
            <a:rPr kumimoji="1" lang="ja-JP" altLang="ja-JP" sz="1100" b="0" i="0" baseline="0">
              <a:solidFill>
                <a:schemeClr val="dk1"/>
              </a:solidFill>
              <a:effectLst/>
              <a:latin typeface="+mn-lt"/>
              <a:ea typeface="+mn-ea"/>
              <a:cs typeface="+mn-cs"/>
            </a:rPr>
            <a:t>類似団体平均と比較しても高い比率となっている。今後も、新規発行債の抑制、計画的な繰上償還等の実施により地方債現在高の減少、さらには充当可能基金の増額を図り将来負担比率適正化に努める。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21046</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313214"/>
          <a:ext cx="0" cy="16511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164573</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936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21046</xdr:rowOff>
    </xdr:from>
    <xdr:to>
      <xdr:col>81</xdr:col>
      <xdr:colOff>133350</xdr:colOff>
      <xdr:row>23</xdr:row>
      <xdr:rowOff>21046</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964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18627</xdr:rowOff>
    </xdr:from>
    <xdr:to>
      <xdr:col>81</xdr:col>
      <xdr:colOff>44450</xdr:colOff>
      <xdr:row>14</xdr:row>
      <xdr:rowOff>34713</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179800" y="2418927"/>
          <a:ext cx="8382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44" name="将来負担の状況平均値テキスト">
          <a:extLst>
            <a:ext uri="{FF2B5EF4-FFF2-40B4-BE49-F238E27FC236}">
              <a16:creationId xmlns:a16="http://schemas.microsoft.com/office/drawing/2014/main" id="{00000000-0008-0000-0300-0000BC010000}"/>
            </a:ext>
          </a:extLst>
        </xdr:cNvPr>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18627</xdr:rowOff>
    </xdr:from>
    <xdr:to>
      <xdr:col>77</xdr:col>
      <xdr:colOff>44450</xdr:colOff>
      <xdr:row>14</xdr:row>
      <xdr:rowOff>105954</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5290800" y="2418927"/>
          <a:ext cx="889000" cy="87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105954</xdr:rowOff>
    </xdr:from>
    <xdr:to>
      <xdr:col>72</xdr:col>
      <xdr:colOff>203200</xdr:colOff>
      <xdr:row>15</xdr:row>
      <xdr:rowOff>89626</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4401800" y="2506254"/>
          <a:ext cx="889000" cy="155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33564</xdr:rowOff>
    </xdr:from>
    <xdr:to>
      <xdr:col>73</xdr:col>
      <xdr:colOff>44450</xdr:colOff>
      <xdr:row>13</xdr:row>
      <xdr:rowOff>135164</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89626</xdr:rowOff>
    </xdr:from>
    <xdr:to>
      <xdr:col>68</xdr:col>
      <xdr:colOff>152400</xdr:colOff>
      <xdr:row>15</xdr:row>
      <xdr:rowOff>136737</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flipV="1">
          <a:off x="13512800" y="2661376"/>
          <a:ext cx="889000" cy="47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33564</xdr:rowOff>
    </xdr:from>
    <xdr:to>
      <xdr:col>68</xdr:col>
      <xdr:colOff>203200</xdr:colOff>
      <xdr:row>13</xdr:row>
      <xdr:rowOff>135164</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155363</xdr:rowOff>
    </xdr:from>
    <xdr:to>
      <xdr:col>81</xdr:col>
      <xdr:colOff>95250</xdr:colOff>
      <xdr:row>14</xdr:row>
      <xdr:rowOff>85513</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6967200" y="2384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127440</xdr:rowOff>
    </xdr:from>
    <xdr:ext cx="762000" cy="259045"/>
    <xdr:sp macro="" textlink="">
      <xdr:nvSpPr>
        <xdr:cNvPr id="463" name="将来負担の状況該当値テキスト">
          <a:extLst>
            <a:ext uri="{FF2B5EF4-FFF2-40B4-BE49-F238E27FC236}">
              <a16:creationId xmlns:a16="http://schemas.microsoft.com/office/drawing/2014/main" id="{00000000-0008-0000-0300-0000CF010000}"/>
            </a:ext>
          </a:extLst>
        </xdr:cNvPr>
        <xdr:cNvSpPr txBox="1"/>
      </xdr:nvSpPr>
      <xdr:spPr>
        <a:xfrm>
          <a:off x="17106900" y="2356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139277</xdr:rowOff>
    </xdr:from>
    <xdr:to>
      <xdr:col>77</xdr:col>
      <xdr:colOff>95250</xdr:colOff>
      <xdr:row>14</xdr:row>
      <xdr:rowOff>69427</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129000" y="2368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54204</xdr:rowOff>
    </xdr:from>
    <xdr:ext cx="7366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798800" y="24545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55154</xdr:rowOff>
    </xdr:from>
    <xdr:to>
      <xdr:col>73</xdr:col>
      <xdr:colOff>44450</xdr:colOff>
      <xdr:row>14</xdr:row>
      <xdr:rowOff>156754</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5240000" y="2455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141531</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909800" y="2541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38826</xdr:rowOff>
    </xdr:from>
    <xdr:to>
      <xdr:col>68</xdr:col>
      <xdr:colOff>203200</xdr:colOff>
      <xdr:row>15</xdr:row>
      <xdr:rowOff>140426</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4351000" y="2610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125203</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020800" y="2696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85937</xdr:rowOff>
    </xdr:from>
    <xdr:to>
      <xdr:col>64</xdr:col>
      <xdr:colOff>152400</xdr:colOff>
      <xdr:row>16</xdr:row>
      <xdr:rowOff>16087</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3462000" y="2657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864</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3131800" y="2744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青森県田子町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4,817
4,800
241.98
5,036,231
4,878,705
156,744
3,064,252
5,158,185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10.6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類似団体平均と同程度となっているが、全国平均と比較すると</a:t>
          </a:r>
          <a:r>
            <a:rPr kumimoji="1" lang="en-US" altLang="ja-JP" sz="1100" b="0" i="0" baseline="0">
              <a:solidFill>
                <a:schemeClr val="dk1"/>
              </a:solidFill>
              <a:effectLst/>
              <a:latin typeface="+mn-lt"/>
              <a:ea typeface="+mn-ea"/>
              <a:cs typeface="+mn-cs"/>
            </a:rPr>
            <a:t>1.8</a:t>
          </a:r>
          <a:r>
            <a:rPr kumimoji="1" lang="ja-JP" altLang="ja-JP" sz="1100" b="0" i="0" baseline="0">
              <a:solidFill>
                <a:schemeClr val="dk1"/>
              </a:solidFill>
              <a:effectLst/>
              <a:latin typeface="+mn-lt"/>
              <a:ea typeface="+mn-ea"/>
              <a:cs typeface="+mn-cs"/>
            </a:rPr>
            <a:t>ポイント下回っている。引き続き定員適正化計画に基づく定員管理及び給与制度や諸手当の更なる適正化に努める。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156718</xdr:rowOff>
    </xdr:from>
    <xdr:to>
      <xdr:col>24</xdr:col>
      <xdr:colOff>25400</xdr:colOff>
      <xdr:row>41</xdr:row>
      <xdr:rowOff>1270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814568"/>
          <a:ext cx="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144797</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00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1270</xdr:rowOff>
    </xdr:from>
    <xdr:to>
      <xdr:col>24</xdr:col>
      <xdr:colOff>114300</xdr:colOff>
      <xdr:row>41</xdr:row>
      <xdr:rowOff>1270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03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71645</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558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156718</xdr:rowOff>
    </xdr:from>
    <xdr:to>
      <xdr:col>24</xdr:col>
      <xdr:colOff>114300</xdr:colOff>
      <xdr:row>33</xdr:row>
      <xdr:rowOff>156718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814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10414</xdr:rowOff>
    </xdr:from>
    <xdr:to>
      <xdr:col>24</xdr:col>
      <xdr:colOff>25400</xdr:colOff>
      <xdr:row>37</xdr:row>
      <xdr:rowOff>10414</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35406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112285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84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140208</xdr:rowOff>
    </xdr:from>
    <xdr:to>
      <xdr:col>24</xdr:col>
      <xdr:colOff>76200</xdr:colOff>
      <xdr:row>37</xdr:row>
      <xdr:rowOff>70358</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136144</xdr:rowOff>
    </xdr:from>
    <xdr:to>
      <xdr:col>19</xdr:col>
      <xdr:colOff>187325</xdr:colOff>
      <xdr:row>37</xdr:row>
      <xdr:rowOff>10414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30834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140208</xdr:rowOff>
    </xdr:from>
    <xdr:to>
      <xdr:col>20</xdr:col>
      <xdr:colOff>38100</xdr:colOff>
      <xdr:row>37</xdr:row>
      <xdr:rowOff>70358</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55135</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398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136144</xdr:rowOff>
    </xdr:from>
    <xdr:to>
      <xdr:col>15</xdr:col>
      <xdr:colOff>98425</xdr:colOff>
      <xdr:row>37</xdr:row>
      <xdr:rowOff>78994</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308344"/>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112776</xdr:rowOff>
    </xdr:from>
    <xdr:to>
      <xdr:col>15</xdr:col>
      <xdr:colOff>149225</xdr:colOff>
      <xdr:row>37</xdr:row>
      <xdr:rowOff>42926</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27703</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168148</xdr:rowOff>
    </xdr:from>
    <xdr:to>
      <xdr:col>11</xdr:col>
      <xdr:colOff>9525</xdr:colOff>
      <xdr:row>37</xdr:row>
      <xdr:rowOff>78994</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340348"/>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37338</xdr:rowOff>
    </xdr:from>
    <xdr:to>
      <xdr:col>11</xdr:col>
      <xdr:colOff>60325</xdr:colOff>
      <xdr:row>37</xdr:row>
      <xdr:rowOff>138938</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123715</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108204</xdr:rowOff>
    </xdr:from>
    <xdr:to>
      <xdr:col>6</xdr:col>
      <xdr:colOff>171450</xdr:colOff>
      <xdr:row>37</xdr:row>
      <xdr:rowOff>38354</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48531</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131064</xdr:rowOff>
    </xdr:from>
    <xdr:to>
      <xdr:col>24</xdr:col>
      <xdr:colOff>76200</xdr:colOff>
      <xdr:row>37</xdr:row>
      <xdr:rowOff>61214</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147591</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148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131064</xdr:rowOff>
    </xdr:from>
    <xdr:to>
      <xdr:col>20</xdr:col>
      <xdr:colOff>38100</xdr:colOff>
      <xdr:row>37</xdr:row>
      <xdr:rowOff>61214</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71391</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072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85344</xdr:rowOff>
    </xdr:from>
    <xdr:to>
      <xdr:col>15</xdr:col>
      <xdr:colOff>149225</xdr:colOff>
      <xdr:row>37</xdr:row>
      <xdr:rowOff>15494</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25671</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28194</xdr:rowOff>
    </xdr:from>
    <xdr:to>
      <xdr:col>11</xdr:col>
      <xdr:colOff>60325</xdr:colOff>
      <xdr:row>37</xdr:row>
      <xdr:rowOff>129794</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139971</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140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117348</xdr:rowOff>
    </xdr:from>
    <xdr:to>
      <xdr:col>6</xdr:col>
      <xdr:colOff>171450</xdr:colOff>
      <xdr:row>37</xdr:row>
      <xdr:rowOff>47498</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32275</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指定管理者制度の導入による施設管理費の削減等を図っているが、類似団体平均を</a:t>
          </a:r>
          <a:r>
            <a:rPr kumimoji="1" lang="en-US" altLang="ja-JP" sz="1100" b="0" i="0" baseline="0">
              <a:solidFill>
                <a:schemeClr val="dk1"/>
              </a:solidFill>
              <a:effectLst/>
              <a:latin typeface="+mn-lt"/>
              <a:ea typeface="+mn-ea"/>
              <a:cs typeface="+mn-cs"/>
            </a:rPr>
            <a:t>1.2</a:t>
          </a:r>
          <a:r>
            <a:rPr kumimoji="1" lang="ja-JP" altLang="ja-JP" sz="1100" b="0" i="0" baseline="0">
              <a:solidFill>
                <a:schemeClr val="dk1"/>
              </a:solidFill>
              <a:effectLst/>
              <a:latin typeface="+mn-lt"/>
              <a:ea typeface="+mn-ea"/>
              <a:cs typeface="+mn-cs"/>
            </a:rPr>
            <a:t>ポイント上回っている。今後も事務事業の廃止・縮小等の見直しを進め経常経費の削減に努める。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149860</xdr:rowOff>
    </xdr:from>
    <xdr:to>
      <xdr:col>82</xdr:col>
      <xdr:colOff>107950</xdr:colOff>
      <xdr:row>21</xdr:row>
      <xdr:rowOff>28702</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550160"/>
          <a:ext cx="0" cy="1078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779</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601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28702</xdr:rowOff>
    </xdr:from>
    <xdr:to>
      <xdr:col>82</xdr:col>
      <xdr:colOff>196850</xdr:colOff>
      <xdr:row>21</xdr:row>
      <xdr:rowOff>28702</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629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64787</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2293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149860</xdr:rowOff>
    </xdr:from>
    <xdr:to>
      <xdr:col>82</xdr:col>
      <xdr:colOff>196850</xdr:colOff>
      <xdr:row>14</xdr:row>
      <xdr:rowOff>149860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550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133858</xdr:rowOff>
    </xdr:from>
    <xdr:to>
      <xdr:col>82</xdr:col>
      <xdr:colOff>107950</xdr:colOff>
      <xdr:row>17</xdr:row>
      <xdr:rowOff>143002</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5671800" y="304850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53865</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7970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37338</xdr:rowOff>
    </xdr:from>
    <xdr:to>
      <xdr:col>82</xdr:col>
      <xdr:colOff>158750</xdr:colOff>
      <xdr:row>17</xdr:row>
      <xdr:rowOff>138938</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9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154432</xdr:rowOff>
    </xdr:from>
    <xdr:to>
      <xdr:col>78</xdr:col>
      <xdr:colOff>69850</xdr:colOff>
      <xdr:row>17</xdr:row>
      <xdr:rowOff>133858</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4782800" y="2897632"/>
          <a:ext cx="8890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23622</xdr:rowOff>
    </xdr:from>
    <xdr:to>
      <xdr:col>78</xdr:col>
      <xdr:colOff>120650</xdr:colOff>
      <xdr:row>17</xdr:row>
      <xdr:rowOff>125222</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93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135399</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2707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122428</xdr:rowOff>
    </xdr:from>
    <xdr:to>
      <xdr:col>73</xdr:col>
      <xdr:colOff>180975</xdr:colOff>
      <xdr:row>16</xdr:row>
      <xdr:rowOff>154432</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3893800" y="286562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140208</xdr:rowOff>
    </xdr:from>
    <xdr:to>
      <xdr:col>74</xdr:col>
      <xdr:colOff>31750</xdr:colOff>
      <xdr:row>17</xdr:row>
      <xdr:rowOff>70358</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55135</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2969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122428</xdr:rowOff>
    </xdr:from>
    <xdr:to>
      <xdr:col>69</xdr:col>
      <xdr:colOff>92075</xdr:colOff>
      <xdr:row>17</xdr:row>
      <xdr:rowOff>46990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004800" y="2865628"/>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144780</xdr:rowOff>
    </xdr:from>
    <xdr:to>
      <xdr:col>69</xdr:col>
      <xdr:colOff>142875</xdr:colOff>
      <xdr:row>17</xdr:row>
      <xdr:rowOff>74930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59707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297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19050</xdr:rowOff>
    </xdr:from>
    <xdr:to>
      <xdr:col>65</xdr:col>
      <xdr:colOff>53975</xdr:colOff>
      <xdr:row>17</xdr:row>
      <xdr:rowOff>120650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105427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92202</xdr:rowOff>
    </xdr:from>
    <xdr:to>
      <xdr:col>82</xdr:col>
      <xdr:colOff>158750</xdr:colOff>
      <xdr:row>18</xdr:row>
      <xdr:rowOff>22352</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3006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64279</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297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83058</xdr:rowOff>
    </xdr:from>
    <xdr:to>
      <xdr:col>78</xdr:col>
      <xdr:colOff>120650</xdr:colOff>
      <xdr:row>18</xdr:row>
      <xdr:rowOff>13208</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2997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169435</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3084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103632</xdr:rowOff>
    </xdr:from>
    <xdr:to>
      <xdr:col>74</xdr:col>
      <xdr:colOff>31750</xdr:colOff>
      <xdr:row>17</xdr:row>
      <xdr:rowOff>33782</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2846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43959</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2615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71628</xdr:rowOff>
    </xdr:from>
    <xdr:to>
      <xdr:col>69</xdr:col>
      <xdr:colOff>142875</xdr:colOff>
      <xdr:row>17</xdr:row>
      <xdr:rowOff>1778</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2814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11955</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2583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167640</xdr:rowOff>
    </xdr:from>
    <xdr:to>
      <xdr:col>65</xdr:col>
      <xdr:colOff>53975</xdr:colOff>
      <xdr:row>17</xdr:row>
      <xdr:rowOff>97790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291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107967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267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類似団体平均と同程度となっているが、全国平均と比較すると</a:t>
          </a:r>
          <a:r>
            <a:rPr kumimoji="1" lang="en-US" altLang="ja-JP" sz="1100" b="0" i="0" baseline="0">
              <a:solidFill>
                <a:schemeClr val="dk1"/>
              </a:solidFill>
              <a:effectLst/>
              <a:latin typeface="+mn-lt"/>
              <a:ea typeface="+mn-ea"/>
              <a:cs typeface="+mn-cs"/>
            </a:rPr>
            <a:t>9.6</a:t>
          </a:r>
          <a:r>
            <a:rPr kumimoji="1" lang="ja-JP" altLang="ja-JP" sz="1100" b="0" i="0" baseline="0">
              <a:solidFill>
                <a:schemeClr val="dk1"/>
              </a:solidFill>
              <a:effectLst/>
              <a:latin typeface="+mn-lt"/>
              <a:ea typeface="+mn-ea"/>
              <a:cs typeface="+mn-cs"/>
            </a:rPr>
            <a:t>ポイント下回っている。今後も扶助制度の適正化に努める。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6" name="扶助費グラフ枠">
          <a:extLst>
            <a:ext uri="{FF2B5EF4-FFF2-40B4-BE49-F238E27FC236}">
              <a16:creationId xmlns:a16="http://schemas.microsoft.com/office/drawing/2014/main" id="{00000000-0008-0000-0400-0000B0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88900</xdr:rowOff>
    </xdr:from>
    <xdr:to>
      <xdr:col>24</xdr:col>
      <xdr:colOff>25400</xdr:colOff>
      <xdr:row>62</xdr:row>
      <xdr:rowOff>50800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flipV="1">
          <a:off x="4826000" y="917575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22877</xdr:rowOff>
    </xdr:from>
    <xdr:ext cx="762000" cy="259045"/>
    <xdr:sp macro="" textlink="">
      <xdr:nvSpPr>
        <xdr:cNvPr id="178" name="扶助費最小値テキスト">
          <a:extLst>
            <a:ext uri="{FF2B5EF4-FFF2-40B4-BE49-F238E27FC236}">
              <a16:creationId xmlns:a16="http://schemas.microsoft.com/office/drawing/2014/main" id="{00000000-0008-0000-0400-0000B2000000}"/>
            </a:ext>
          </a:extLst>
        </xdr:cNvPr>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50800</xdr:rowOff>
    </xdr:from>
    <xdr:to>
      <xdr:col>24</xdr:col>
      <xdr:colOff>114300</xdr:colOff>
      <xdr:row>62</xdr:row>
      <xdr:rowOff>50800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3827</xdr:rowOff>
    </xdr:from>
    <xdr:ext cx="762000" cy="259045"/>
    <xdr:sp macro="" textlink="">
      <xdr:nvSpPr>
        <xdr:cNvPr id="180" name="扶助費最大値テキスト">
          <a:extLst>
            <a:ext uri="{FF2B5EF4-FFF2-40B4-BE49-F238E27FC236}">
              <a16:creationId xmlns:a16="http://schemas.microsoft.com/office/drawing/2014/main" id="{00000000-0008-0000-0400-0000B4000000}"/>
            </a:ext>
          </a:extLst>
        </xdr:cNvPr>
        <xdr:cNvSpPr txBox="1"/>
      </xdr:nvSpPr>
      <xdr:spPr>
        <a:xfrm>
          <a:off x="4914900" y="891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88900</xdr:rowOff>
    </xdr:from>
    <xdr:to>
      <xdr:col>24</xdr:col>
      <xdr:colOff>114300</xdr:colOff>
      <xdr:row>53</xdr:row>
      <xdr:rowOff>88900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917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165100</xdr:rowOff>
    </xdr:from>
    <xdr:to>
      <xdr:col>24</xdr:col>
      <xdr:colOff>25400</xdr:colOff>
      <xdr:row>56</xdr:row>
      <xdr:rowOff>165100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3987800" y="9766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130827</xdr:rowOff>
    </xdr:from>
    <xdr:ext cx="762000" cy="259045"/>
    <xdr:sp macro="" textlink="">
      <xdr:nvSpPr>
        <xdr:cNvPr id="183" name="扶助費平均値テキスト">
          <a:extLst>
            <a:ext uri="{FF2B5EF4-FFF2-40B4-BE49-F238E27FC236}">
              <a16:creationId xmlns:a16="http://schemas.microsoft.com/office/drawing/2014/main" id="{00000000-0008-0000-0400-0000B7000000}"/>
            </a:ext>
          </a:extLst>
        </xdr:cNvPr>
        <xdr:cNvSpPr txBox="1"/>
      </xdr:nvSpPr>
      <xdr:spPr>
        <a:xfrm>
          <a:off x="4914900" y="93891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114300</xdr:rowOff>
    </xdr:from>
    <xdr:to>
      <xdr:col>24</xdr:col>
      <xdr:colOff>76200</xdr:colOff>
      <xdr:row>56</xdr:row>
      <xdr:rowOff>44450</xdr:rowOff>
    </xdr:to>
    <xdr:sp macro="" textlink="">
      <xdr:nvSpPr>
        <xdr:cNvPr id="184" name="フローチャート: 判断 183">
          <a:extLst>
            <a:ext uri="{FF2B5EF4-FFF2-40B4-BE49-F238E27FC236}">
              <a16:creationId xmlns:a16="http://schemas.microsoft.com/office/drawing/2014/main" id="{00000000-0008-0000-0400-0000B8000000}"/>
            </a:ext>
          </a:extLst>
        </xdr:cNvPr>
        <xdr:cNvSpPr/>
      </xdr:nvSpPr>
      <xdr:spPr>
        <a:xfrm>
          <a:off x="47752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50800</xdr:rowOff>
    </xdr:from>
    <xdr:to>
      <xdr:col>19</xdr:col>
      <xdr:colOff>187325</xdr:colOff>
      <xdr:row>56</xdr:row>
      <xdr:rowOff>165100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3098800" y="96520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114300</xdr:rowOff>
    </xdr:from>
    <xdr:to>
      <xdr:col>20</xdr:col>
      <xdr:colOff>38100</xdr:colOff>
      <xdr:row>56</xdr:row>
      <xdr:rowOff>44450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3937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54627</xdr:rowOff>
    </xdr:from>
    <xdr:ext cx="736600" cy="259045"/>
    <xdr:sp macro="" textlink="">
      <xdr:nvSpPr>
        <xdr:cNvPr id="187" name="テキスト ボックス 186">
          <a:extLst>
            <a:ext uri="{FF2B5EF4-FFF2-40B4-BE49-F238E27FC236}">
              <a16:creationId xmlns:a16="http://schemas.microsoft.com/office/drawing/2014/main" id="{00000000-0008-0000-0400-0000BB000000}"/>
            </a:ext>
          </a:extLst>
        </xdr:cNvPr>
        <xdr:cNvSpPr txBox="1"/>
      </xdr:nvSpPr>
      <xdr:spPr>
        <a:xfrm>
          <a:off x="3606800" y="9312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50800</xdr:rowOff>
    </xdr:from>
    <xdr:to>
      <xdr:col>15</xdr:col>
      <xdr:colOff>98425</xdr:colOff>
      <xdr:row>57</xdr:row>
      <xdr:rowOff>50800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2209800" y="965200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95250</xdr:rowOff>
    </xdr:from>
    <xdr:to>
      <xdr:col>15</xdr:col>
      <xdr:colOff>149225</xdr:colOff>
      <xdr:row>56</xdr:row>
      <xdr:rowOff>25400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048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35577</xdr:rowOff>
    </xdr:from>
    <xdr:ext cx="7620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2717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50800</xdr:rowOff>
    </xdr:from>
    <xdr:to>
      <xdr:col>11</xdr:col>
      <xdr:colOff>9525</xdr:colOff>
      <xdr:row>57</xdr:row>
      <xdr:rowOff>88900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1320800" y="98234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152400</xdr:rowOff>
    </xdr:from>
    <xdr:to>
      <xdr:col>11</xdr:col>
      <xdr:colOff>60325</xdr:colOff>
      <xdr:row>56</xdr:row>
      <xdr:rowOff>82550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2159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92727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1828800" y="93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114300</xdr:rowOff>
    </xdr:from>
    <xdr:to>
      <xdr:col>6</xdr:col>
      <xdr:colOff>171450</xdr:colOff>
      <xdr:row>58</xdr:row>
      <xdr:rowOff>44450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1270000" y="988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29227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939800" y="997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114300</xdr:rowOff>
    </xdr:from>
    <xdr:to>
      <xdr:col>24</xdr:col>
      <xdr:colOff>76200</xdr:colOff>
      <xdr:row>57</xdr:row>
      <xdr:rowOff>44450</xdr:rowOff>
    </xdr:to>
    <xdr:sp macro="" textlink="">
      <xdr:nvSpPr>
        <xdr:cNvPr id="201" name="楕円 200">
          <a:extLst>
            <a:ext uri="{FF2B5EF4-FFF2-40B4-BE49-F238E27FC236}">
              <a16:creationId xmlns:a16="http://schemas.microsoft.com/office/drawing/2014/main" id="{00000000-0008-0000-0400-0000C9000000}"/>
            </a:ext>
          </a:extLst>
        </xdr:cNvPr>
        <xdr:cNvSpPr/>
      </xdr:nvSpPr>
      <xdr:spPr>
        <a:xfrm>
          <a:off x="47752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86377</xdr:rowOff>
    </xdr:from>
    <xdr:ext cx="762000" cy="259045"/>
    <xdr:sp macro="" textlink="">
      <xdr:nvSpPr>
        <xdr:cNvPr id="202" name="扶助費該当値テキスト">
          <a:extLst>
            <a:ext uri="{FF2B5EF4-FFF2-40B4-BE49-F238E27FC236}">
              <a16:creationId xmlns:a16="http://schemas.microsoft.com/office/drawing/2014/main" id="{00000000-0008-0000-0400-0000CA000000}"/>
            </a:ext>
          </a:extLst>
        </xdr:cNvPr>
        <xdr:cNvSpPr txBox="1"/>
      </xdr:nvSpPr>
      <xdr:spPr>
        <a:xfrm>
          <a:off x="49149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114300</xdr:rowOff>
    </xdr:from>
    <xdr:to>
      <xdr:col>20</xdr:col>
      <xdr:colOff>38100</xdr:colOff>
      <xdr:row>57</xdr:row>
      <xdr:rowOff>44450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3937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29227</xdr:rowOff>
    </xdr:from>
    <xdr:ext cx="7366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3606800" y="980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0</xdr:rowOff>
    </xdr:from>
    <xdr:to>
      <xdr:col>15</xdr:col>
      <xdr:colOff>149225</xdr:colOff>
      <xdr:row>56</xdr:row>
      <xdr:rowOff>101600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048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86377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717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0</xdr:rowOff>
    </xdr:from>
    <xdr:to>
      <xdr:col>11</xdr:col>
      <xdr:colOff>60325</xdr:colOff>
      <xdr:row>57</xdr:row>
      <xdr:rowOff>101600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2159000" y="977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86377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828800" y="985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38100</xdr:rowOff>
    </xdr:from>
    <xdr:to>
      <xdr:col>6</xdr:col>
      <xdr:colOff>171450</xdr:colOff>
      <xdr:row>57</xdr:row>
      <xdr:rowOff>139700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1270000" y="981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149877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939800" y="9579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1" name="正方形/長方形 210">
          <a:extLst>
            <a:ext uri="{FF2B5EF4-FFF2-40B4-BE49-F238E27FC236}">
              <a16:creationId xmlns:a16="http://schemas.microsoft.com/office/drawing/2014/main" id="{00000000-0008-0000-0400-0000D3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1" name="テキスト ボックス 220">
          <a:extLst>
            <a:ext uri="{FF2B5EF4-FFF2-40B4-BE49-F238E27FC236}">
              <a16:creationId xmlns:a16="http://schemas.microsoft.com/office/drawing/2014/main" id="{00000000-0008-0000-0400-0000DD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介護保険事業勘定特別会計及び町立病院の診療所化に伴う特別会計への繰出金が増加し、類似団体平均を</a:t>
          </a:r>
          <a:r>
            <a:rPr kumimoji="1" lang="en-US" altLang="ja-JP" sz="1100" b="0" i="0" baseline="0">
              <a:solidFill>
                <a:schemeClr val="dk1"/>
              </a:solidFill>
              <a:effectLst/>
              <a:latin typeface="+mn-lt"/>
              <a:ea typeface="+mn-ea"/>
              <a:cs typeface="+mn-cs"/>
            </a:rPr>
            <a:t>7.1</a:t>
          </a:r>
          <a:r>
            <a:rPr kumimoji="1" lang="ja-JP" altLang="ja-JP" sz="1100" b="0" i="0" baseline="0">
              <a:solidFill>
                <a:schemeClr val="dk1"/>
              </a:solidFill>
              <a:effectLst/>
              <a:latin typeface="+mn-lt"/>
              <a:ea typeface="+mn-ea"/>
              <a:cs typeface="+mn-cs"/>
            </a:rPr>
            <a:t>ポイント上回っている。引き続き定員適正化計画に基づく定員管理の適正化に努め、特別会計への繰出金の抑制に努める。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3" name="直線コネクタ 222">
          <a:extLst>
            <a:ext uri="{FF2B5EF4-FFF2-40B4-BE49-F238E27FC236}">
              <a16:creationId xmlns:a16="http://schemas.microsoft.com/office/drawing/2014/main" id="{00000000-0008-0000-0400-0000DF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2" name="その他グラフ枠">
          <a:extLst>
            <a:ext uri="{FF2B5EF4-FFF2-40B4-BE49-F238E27FC236}">
              <a16:creationId xmlns:a16="http://schemas.microsoft.com/office/drawing/2014/main" id="{00000000-0008-0000-0400-0000E8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xdr:rowOff>
    </xdr:from>
    <xdr:to>
      <xdr:col>82</xdr:col>
      <xdr:colOff>107950</xdr:colOff>
      <xdr:row>61</xdr:row>
      <xdr:rowOff>64135</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flipV="1">
          <a:off x="16510000" y="9271000"/>
          <a:ext cx="0" cy="1251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36212</xdr:rowOff>
    </xdr:from>
    <xdr:ext cx="762000" cy="259045"/>
    <xdr:sp macro="" textlink="">
      <xdr:nvSpPr>
        <xdr:cNvPr id="234" name="その他最小値テキスト">
          <a:extLst>
            <a:ext uri="{FF2B5EF4-FFF2-40B4-BE49-F238E27FC236}">
              <a16:creationId xmlns:a16="http://schemas.microsoft.com/office/drawing/2014/main" id="{00000000-0008-0000-0400-0000EA000000}"/>
            </a:ext>
          </a:extLst>
        </xdr:cNvPr>
        <xdr:cNvSpPr txBox="1"/>
      </xdr:nvSpPr>
      <xdr:spPr>
        <a:xfrm>
          <a:off x="16598900" y="10494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64135</xdr:rowOff>
    </xdr:from>
    <xdr:to>
      <xdr:col>82</xdr:col>
      <xdr:colOff>196850</xdr:colOff>
      <xdr:row>61</xdr:row>
      <xdr:rowOff>64135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6421100" y="10522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99077</xdr:rowOff>
    </xdr:from>
    <xdr:ext cx="762000" cy="259045"/>
    <xdr:sp macro="" textlink="">
      <xdr:nvSpPr>
        <xdr:cNvPr id="236" name="その他最大値テキスト">
          <a:extLst>
            <a:ext uri="{FF2B5EF4-FFF2-40B4-BE49-F238E27FC236}">
              <a16:creationId xmlns:a16="http://schemas.microsoft.com/office/drawing/2014/main" id="{00000000-0008-0000-0400-0000EC000000}"/>
            </a:ext>
          </a:extLst>
        </xdr:cNvPr>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xdr:rowOff>
    </xdr:from>
    <xdr:to>
      <xdr:col>82</xdr:col>
      <xdr:colOff>196850</xdr:colOff>
      <xdr:row>54</xdr:row>
      <xdr:rowOff>12700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138430</xdr:rowOff>
    </xdr:from>
    <xdr:to>
      <xdr:col>82</xdr:col>
      <xdr:colOff>107950</xdr:colOff>
      <xdr:row>59</xdr:row>
      <xdr:rowOff>155575</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5671800" y="10253980"/>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58437</xdr:rowOff>
    </xdr:from>
    <xdr:ext cx="762000" cy="259045"/>
    <xdr:sp macro="" textlink="">
      <xdr:nvSpPr>
        <xdr:cNvPr id="239" name="その他平均値テキスト">
          <a:extLst>
            <a:ext uri="{FF2B5EF4-FFF2-40B4-BE49-F238E27FC236}">
              <a16:creationId xmlns:a16="http://schemas.microsoft.com/office/drawing/2014/main" id="{00000000-0008-0000-0400-0000EF000000}"/>
            </a:ext>
          </a:extLst>
        </xdr:cNvPr>
        <xdr:cNvSpPr txBox="1"/>
      </xdr:nvSpPr>
      <xdr:spPr>
        <a:xfrm>
          <a:off x="16598900" y="96596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41910</xdr:rowOff>
    </xdr:from>
    <xdr:to>
      <xdr:col>82</xdr:col>
      <xdr:colOff>158750</xdr:colOff>
      <xdr:row>57</xdr:row>
      <xdr:rowOff>143510</xdr:rowOff>
    </xdr:to>
    <xdr:sp macro="" textlink="">
      <xdr:nvSpPr>
        <xdr:cNvPr id="240" name="フローチャート: 判断 239">
          <a:extLst>
            <a:ext uri="{FF2B5EF4-FFF2-40B4-BE49-F238E27FC236}">
              <a16:creationId xmlns:a16="http://schemas.microsoft.com/office/drawing/2014/main" id="{00000000-0008-0000-0400-0000F0000000}"/>
            </a:ext>
          </a:extLst>
        </xdr:cNvPr>
        <xdr:cNvSpPr/>
      </xdr:nvSpPr>
      <xdr:spPr>
        <a:xfrm>
          <a:off x="164592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75565</xdr:rowOff>
    </xdr:from>
    <xdr:to>
      <xdr:col>78</xdr:col>
      <xdr:colOff>69850</xdr:colOff>
      <xdr:row>59</xdr:row>
      <xdr:rowOff>138430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4782800" y="10191115"/>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53340</xdr:rowOff>
    </xdr:from>
    <xdr:to>
      <xdr:col>78</xdr:col>
      <xdr:colOff>120650</xdr:colOff>
      <xdr:row>57</xdr:row>
      <xdr:rowOff>154940</xdr:rowOff>
    </xdr:to>
    <xdr:sp macro="" textlink="">
      <xdr:nvSpPr>
        <xdr:cNvPr id="242" name="フローチャート: 判断 241">
          <a:extLst>
            <a:ext uri="{FF2B5EF4-FFF2-40B4-BE49-F238E27FC236}">
              <a16:creationId xmlns:a16="http://schemas.microsoft.com/office/drawing/2014/main" id="{00000000-0008-0000-0400-0000F2000000}"/>
            </a:ext>
          </a:extLst>
        </xdr:cNvPr>
        <xdr:cNvSpPr/>
      </xdr:nvSpPr>
      <xdr:spPr>
        <a:xfrm>
          <a:off x="15621000" y="982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165117</xdr:rowOff>
    </xdr:from>
    <xdr:ext cx="736600" cy="259045"/>
    <xdr:sp macro="" textlink="">
      <xdr:nvSpPr>
        <xdr:cNvPr id="243" name="テキスト ボックス 242">
          <a:extLst>
            <a:ext uri="{FF2B5EF4-FFF2-40B4-BE49-F238E27FC236}">
              <a16:creationId xmlns:a16="http://schemas.microsoft.com/office/drawing/2014/main" id="{00000000-0008-0000-0400-0000F3000000}"/>
            </a:ext>
          </a:extLst>
        </xdr:cNvPr>
        <xdr:cNvSpPr txBox="1"/>
      </xdr:nvSpPr>
      <xdr:spPr>
        <a:xfrm>
          <a:off x="15290800" y="95948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75565</xdr:rowOff>
    </xdr:from>
    <xdr:to>
      <xdr:col>73</xdr:col>
      <xdr:colOff>180975</xdr:colOff>
      <xdr:row>60</xdr:row>
      <xdr:rowOff>35560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3893800" y="10191115"/>
          <a:ext cx="889000" cy="131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36195</xdr:rowOff>
    </xdr:from>
    <xdr:to>
      <xdr:col>74</xdr:col>
      <xdr:colOff>31750</xdr:colOff>
      <xdr:row>57</xdr:row>
      <xdr:rowOff>137795</xdr:rowOff>
    </xdr:to>
    <xdr:sp macro="" textlink="">
      <xdr:nvSpPr>
        <xdr:cNvPr id="245" name="フローチャート: 判断 244">
          <a:extLst>
            <a:ext uri="{FF2B5EF4-FFF2-40B4-BE49-F238E27FC236}">
              <a16:creationId xmlns:a16="http://schemas.microsoft.com/office/drawing/2014/main" id="{00000000-0008-0000-0400-0000F5000000}"/>
            </a:ext>
          </a:extLst>
        </xdr:cNvPr>
        <xdr:cNvSpPr/>
      </xdr:nvSpPr>
      <xdr:spPr>
        <a:xfrm>
          <a:off x="14732000" y="980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147972</xdr:rowOff>
    </xdr:from>
    <xdr:ext cx="762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4401800" y="9577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35560</xdr:rowOff>
    </xdr:from>
    <xdr:to>
      <xdr:col>69</xdr:col>
      <xdr:colOff>92075</xdr:colOff>
      <xdr:row>60</xdr:row>
      <xdr:rowOff>41275</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flipV="1">
          <a:off x="13004800" y="1032256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93345</xdr:rowOff>
    </xdr:from>
    <xdr:to>
      <xdr:col>69</xdr:col>
      <xdr:colOff>142875</xdr:colOff>
      <xdr:row>58</xdr:row>
      <xdr:rowOff>23495</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3843000" y="986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33672</xdr:rowOff>
    </xdr:from>
    <xdr:ext cx="762000" cy="259045"/>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13512800" y="9634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150495</xdr:rowOff>
    </xdr:from>
    <xdr:to>
      <xdr:col>65</xdr:col>
      <xdr:colOff>53975</xdr:colOff>
      <xdr:row>58</xdr:row>
      <xdr:rowOff>80645</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2954000" y="9923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90822</xdr:rowOff>
    </xdr:from>
    <xdr:ext cx="7620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2623800" y="9692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104775</xdr:rowOff>
    </xdr:from>
    <xdr:to>
      <xdr:col>82</xdr:col>
      <xdr:colOff>158750</xdr:colOff>
      <xdr:row>60</xdr:row>
      <xdr:rowOff>34925</xdr:rowOff>
    </xdr:to>
    <xdr:sp macro="" textlink="">
      <xdr:nvSpPr>
        <xdr:cNvPr id="257" name="楕円 256">
          <a:extLst>
            <a:ext uri="{FF2B5EF4-FFF2-40B4-BE49-F238E27FC236}">
              <a16:creationId xmlns:a16="http://schemas.microsoft.com/office/drawing/2014/main" id="{00000000-0008-0000-0400-000001010000}"/>
            </a:ext>
          </a:extLst>
        </xdr:cNvPr>
        <xdr:cNvSpPr/>
      </xdr:nvSpPr>
      <xdr:spPr>
        <a:xfrm>
          <a:off x="16459200" y="10220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76852</xdr:rowOff>
    </xdr:from>
    <xdr:ext cx="762000" cy="259045"/>
    <xdr:sp macro="" textlink="">
      <xdr:nvSpPr>
        <xdr:cNvPr id="258" name="その他該当値テキスト">
          <a:extLst>
            <a:ext uri="{FF2B5EF4-FFF2-40B4-BE49-F238E27FC236}">
              <a16:creationId xmlns:a16="http://schemas.microsoft.com/office/drawing/2014/main" id="{00000000-0008-0000-0400-000002010000}"/>
            </a:ext>
          </a:extLst>
        </xdr:cNvPr>
        <xdr:cNvSpPr txBox="1"/>
      </xdr:nvSpPr>
      <xdr:spPr>
        <a:xfrm>
          <a:off x="16598900" y="1019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87630</xdr:rowOff>
    </xdr:from>
    <xdr:to>
      <xdr:col>78</xdr:col>
      <xdr:colOff>120650</xdr:colOff>
      <xdr:row>60</xdr:row>
      <xdr:rowOff>17780</xdr:rowOff>
    </xdr:to>
    <xdr:sp macro="" textlink="">
      <xdr:nvSpPr>
        <xdr:cNvPr id="259" name="楕円 258">
          <a:extLst>
            <a:ext uri="{FF2B5EF4-FFF2-40B4-BE49-F238E27FC236}">
              <a16:creationId xmlns:a16="http://schemas.microsoft.com/office/drawing/2014/main" id="{00000000-0008-0000-0400-000003010000}"/>
            </a:ext>
          </a:extLst>
        </xdr:cNvPr>
        <xdr:cNvSpPr/>
      </xdr:nvSpPr>
      <xdr:spPr>
        <a:xfrm>
          <a:off x="15621000" y="1020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2557</xdr:rowOff>
    </xdr:from>
    <xdr:ext cx="7366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290800" y="10289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24765</xdr:rowOff>
    </xdr:from>
    <xdr:to>
      <xdr:col>74</xdr:col>
      <xdr:colOff>31750</xdr:colOff>
      <xdr:row>59</xdr:row>
      <xdr:rowOff>126365</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4732000" y="10140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111142</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4401800" y="10226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156210</xdr:rowOff>
    </xdr:from>
    <xdr:to>
      <xdr:col>69</xdr:col>
      <xdr:colOff>142875</xdr:colOff>
      <xdr:row>60</xdr:row>
      <xdr:rowOff>86360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3843000" y="1027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71137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1035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161925</xdr:rowOff>
    </xdr:from>
    <xdr:to>
      <xdr:col>65</xdr:col>
      <xdr:colOff>53975</xdr:colOff>
      <xdr:row>60</xdr:row>
      <xdr:rowOff>92075</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2954000" y="10277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76852</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10363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7" name="正方形/長方形 266">
          <a:extLst>
            <a:ext uri="{FF2B5EF4-FFF2-40B4-BE49-F238E27FC236}">
              <a16:creationId xmlns:a16="http://schemas.microsoft.com/office/drawing/2014/main" id="{00000000-0008-0000-0400-00000B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68" name="正方形/長方形 267">
          <a:extLst>
            <a:ext uri="{FF2B5EF4-FFF2-40B4-BE49-F238E27FC236}">
              <a16:creationId xmlns:a16="http://schemas.microsoft.com/office/drawing/2014/main" id="{00000000-0008-0000-0400-00000C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69" name="正方形/長方形 268">
          <a:extLst>
            <a:ext uri="{FF2B5EF4-FFF2-40B4-BE49-F238E27FC236}">
              <a16:creationId xmlns:a16="http://schemas.microsoft.com/office/drawing/2014/main" id="{00000000-0008-0000-0400-00000D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補助費の大半を占める一部事務組合に対する負担金の</a:t>
          </a:r>
          <a:r>
            <a:rPr kumimoji="1" lang="ja-JP" altLang="en-US" sz="1100" b="0" i="0" baseline="0">
              <a:solidFill>
                <a:schemeClr val="dk1"/>
              </a:solidFill>
              <a:effectLst/>
              <a:latin typeface="+mn-lt"/>
              <a:ea typeface="+mn-ea"/>
              <a:cs typeface="+mn-cs"/>
            </a:rPr>
            <a:t>増加はあるものの</a:t>
          </a:r>
          <a:r>
            <a:rPr kumimoji="1" lang="ja-JP" altLang="ja-JP" sz="1100" b="0" i="0" baseline="0">
              <a:solidFill>
                <a:schemeClr val="dk1"/>
              </a:solidFill>
              <a:effectLst/>
              <a:latin typeface="+mn-lt"/>
              <a:ea typeface="+mn-ea"/>
              <a:cs typeface="+mn-cs"/>
            </a:rPr>
            <a:t>、町単独補助金の見直し等により類似団体平均を</a:t>
          </a:r>
          <a:r>
            <a:rPr kumimoji="1" lang="en-US" altLang="ja-JP" sz="1100" b="0" i="0" baseline="0">
              <a:solidFill>
                <a:schemeClr val="dk1"/>
              </a:solidFill>
              <a:effectLst/>
              <a:latin typeface="+mn-lt"/>
              <a:ea typeface="+mn-ea"/>
              <a:cs typeface="+mn-cs"/>
            </a:rPr>
            <a:t>3.9</a:t>
          </a:r>
          <a:r>
            <a:rPr kumimoji="1" lang="ja-JP" altLang="ja-JP" sz="1100" b="0" i="0" baseline="0">
              <a:solidFill>
                <a:schemeClr val="dk1"/>
              </a:solidFill>
              <a:effectLst/>
              <a:latin typeface="+mn-lt"/>
              <a:ea typeface="+mn-ea"/>
              <a:cs typeface="+mn-cs"/>
            </a:rPr>
            <a:t>ポイント下回っている。今後も補助金の必要性、効果等を検証し更なる縮減に努める。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78" name="テキスト ボックス 277">
          <a:extLst>
            <a:ext uri="{FF2B5EF4-FFF2-40B4-BE49-F238E27FC236}">
              <a16:creationId xmlns:a16="http://schemas.microsoft.com/office/drawing/2014/main" id="{00000000-0008-0000-0400-000016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79" name="直線コネクタ 278">
          <a:extLst>
            <a:ext uri="{FF2B5EF4-FFF2-40B4-BE49-F238E27FC236}">
              <a16:creationId xmlns:a16="http://schemas.microsoft.com/office/drawing/2014/main" id="{00000000-0008-0000-0400-000017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1" name="直線コネクタ 280">
          <a:extLst>
            <a:ext uri="{FF2B5EF4-FFF2-40B4-BE49-F238E27FC236}">
              <a16:creationId xmlns:a16="http://schemas.microsoft.com/office/drawing/2014/main" id="{00000000-0008-0000-0400-000019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0" name="補助費等グラフ枠">
          <a:extLst>
            <a:ext uri="{FF2B5EF4-FFF2-40B4-BE49-F238E27FC236}">
              <a16:creationId xmlns:a16="http://schemas.microsoft.com/office/drawing/2014/main" id="{00000000-0008-0000-0400-000022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44704</xdr:rowOff>
    </xdr:from>
    <xdr:to>
      <xdr:col>82</xdr:col>
      <xdr:colOff>107950</xdr:colOff>
      <xdr:row>41</xdr:row>
      <xdr:rowOff>10414</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flipV="1">
          <a:off x="16510000" y="5874004"/>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153941</xdr:rowOff>
    </xdr:from>
    <xdr:ext cx="762000" cy="259045"/>
    <xdr:sp macro="" textlink="">
      <xdr:nvSpPr>
        <xdr:cNvPr id="292" name="補助費等最小値テキスト">
          <a:extLst>
            <a:ext uri="{FF2B5EF4-FFF2-40B4-BE49-F238E27FC236}">
              <a16:creationId xmlns:a16="http://schemas.microsoft.com/office/drawing/2014/main" id="{00000000-0008-0000-0400-000024010000}"/>
            </a:ext>
          </a:extLst>
        </xdr:cNvPr>
        <xdr:cNvSpPr txBox="1"/>
      </xdr:nvSpPr>
      <xdr:spPr>
        <a:xfrm>
          <a:off x="16598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10414</xdr:rowOff>
    </xdr:from>
    <xdr:to>
      <xdr:col>82</xdr:col>
      <xdr:colOff>196850</xdr:colOff>
      <xdr:row>41</xdr:row>
      <xdr:rowOff>10414</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6421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131081</xdr:rowOff>
    </xdr:from>
    <xdr:ext cx="762000" cy="259045"/>
    <xdr:sp macro="" textlink="">
      <xdr:nvSpPr>
        <xdr:cNvPr id="294" name="補助費等最大値テキスト">
          <a:extLst>
            <a:ext uri="{FF2B5EF4-FFF2-40B4-BE49-F238E27FC236}">
              <a16:creationId xmlns:a16="http://schemas.microsoft.com/office/drawing/2014/main" id="{00000000-0008-0000-0400-000026010000}"/>
            </a:ext>
          </a:extLst>
        </xdr:cNvPr>
        <xdr:cNvSpPr txBox="1"/>
      </xdr:nvSpPr>
      <xdr:spPr>
        <a:xfrm>
          <a:off x="16598900" y="5617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44704</xdr:rowOff>
    </xdr:from>
    <xdr:to>
      <xdr:col>82</xdr:col>
      <xdr:colOff>196850</xdr:colOff>
      <xdr:row>34</xdr:row>
      <xdr:rowOff>44704</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6421100" y="5874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161290</xdr:rowOff>
    </xdr:from>
    <xdr:to>
      <xdr:col>82</xdr:col>
      <xdr:colOff>107950</xdr:colOff>
      <xdr:row>36</xdr:row>
      <xdr:rowOff>3556</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5671800" y="6162040"/>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103141</xdr:rowOff>
    </xdr:from>
    <xdr:ext cx="762000" cy="259045"/>
    <xdr:sp macro="" textlink="">
      <xdr:nvSpPr>
        <xdr:cNvPr id="297" name="補助費等平均値テキスト">
          <a:extLst>
            <a:ext uri="{FF2B5EF4-FFF2-40B4-BE49-F238E27FC236}">
              <a16:creationId xmlns:a16="http://schemas.microsoft.com/office/drawing/2014/main" id="{00000000-0008-0000-0400-000029010000}"/>
            </a:ext>
          </a:extLst>
        </xdr:cNvPr>
        <xdr:cNvSpPr txBox="1"/>
      </xdr:nvSpPr>
      <xdr:spPr>
        <a:xfrm>
          <a:off x="16598900" y="6275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131064</xdr:rowOff>
    </xdr:from>
    <xdr:to>
      <xdr:col>82</xdr:col>
      <xdr:colOff>158750</xdr:colOff>
      <xdr:row>37</xdr:row>
      <xdr:rowOff>61214</xdr:rowOff>
    </xdr:to>
    <xdr:sp macro="" textlink="">
      <xdr:nvSpPr>
        <xdr:cNvPr id="298" name="フローチャート: 判断 297">
          <a:extLst>
            <a:ext uri="{FF2B5EF4-FFF2-40B4-BE49-F238E27FC236}">
              <a16:creationId xmlns:a16="http://schemas.microsoft.com/office/drawing/2014/main" id="{00000000-0008-0000-0400-00002A010000}"/>
            </a:ext>
          </a:extLst>
        </xdr:cNvPr>
        <xdr:cNvSpPr/>
      </xdr:nvSpPr>
      <xdr:spPr>
        <a:xfrm>
          <a:off x="16459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133858</xdr:rowOff>
    </xdr:from>
    <xdr:to>
      <xdr:col>78</xdr:col>
      <xdr:colOff>69850</xdr:colOff>
      <xdr:row>35</xdr:row>
      <xdr:rowOff>161290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4782800" y="613460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85344</xdr:rowOff>
    </xdr:from>
    <xdr:to>
      <xdr:col>78</xdr:col>
      <xdr:colOff>120650</xdr:colOff>
      <xdr:row>37</xdr:row>
      <xdr:rowOff>15494</xdr:rowOff>
    </xdr:to>
    <xdr:sp macro="" textlink="">
      <xdr:nvSpPr>
        <xdr:cNvPr id="300" name="フローチャート: 判断 299">
          <a:extLst>
            <a:ext uri="{FF2B5EF4-FFF2-40B4-BE49-F238E27FC236}">
              <a16:creationId xmlns:a16="http://schemas.microsoft.com/office/drawing/2014/main" id="{00000000-0008-0000-0400-00002C010000}"/>
            </a:ext>
          </a:extLst>
        </xdr:cNvPr>
        <xdr:cNvSpPr/>
      </xdr:nvSpPr>
      <xdr:spPr>
        <a:xfrm>
          <a:off x="15621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271</xdr:rowOff>
    </xdr:from>
    <xdr:ext cx="7366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5290800" y="6343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133858</xdr:rowOff>
    </xdr:from>
    <xdr:to>
      <xdr:col>73</xdr:col>
      <xdr:colOff>180975</xdr:colOff>
      <xdr:row>35</xdr:row>
      <xdr:rowOff>152146</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3893800" y="613460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62484</xdr:rowOff>
    </xdr:from>
    <xdr:to>
      <xdr:col>74</xdr:col>
      <xdr:colOff>31750</xdr:colOff>
      <xdr:row>36</xdr:row>
      <xdr:rowOff>164084</xdr:rowOff>
    </xdr:to>
    <xdr:sp macro="" textlink="">
      <xdr:nvSpPr>
        <xdr:cNvPr id="303" name="フローチャート: 判断 302">
          <a:extLst>
            <a:ext uri="{FF2B5EF4-FFF2-40B4-BE49-F238E27FC236}">
              <a16:creationId xmlns:a16="http://schemas.microsoft.com/office/drawing/2014/main" id="{00000000-0008-0000-0400-00002F010000}"/>
            </a:ext>
          </a:extLst>
        </xdr:cNvPr>
        <xdr:cNvSpPr/>
      </xdr:nvSpPr>
      <xdr:spPr>
        <a:xfrm>
          <a:off x="14732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148861</xdr:rowOff>
    </xdr:from>
    <xdr:ext cx="762000" cy="259045"/>
    <xdr:sp macro="" textlink="">
      <xdr:nvSpPr>
        <xdr:cNvPr id="304" name="テキスト ボックス 303">
          <a:extLst>
            <a:ext uri="{FF2B5EF4-FFF2-40B4-BE49-F238E27FC236}">
              <a16:creationId xmlns:a16="http://schemas.microsoft.com/office/drawing/2014/main" id="{00000000-0008-0000-0400-000030010000}"/>
            </a:ext>
          </a:extLst>
        </xdr:cNvPr>
        <xdr:cNvSpPr txBox="1"/>
      </xdr:nvSpPr>
      <xdr:spPr>
        <a:xfrm>
          <a:off x="14401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152146</xdr:rowOff>
    </xdr:from>
    <xdr:to>
      <xdr:col>69</xdr:col>
      <xdr:colOff>92075</xdr:colOff>
      <xdr:row>36</xdr:row>
      <xdr:rowOff>30988</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3004800" y="615289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85344</xdr:rowOff>
    </xdr:from>
    <xdr:to>
      <xdr:col>69</xdr:col>
      <xdr:colOff>142875</xdr:colOff>
      <xdr:row>37</xdr:row>
      <xdr:rowOff>15494</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3843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271</xdr:rowOff>
    </xdr:from>
    <xdr:ext cx="762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3512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163068</xdr:rowOff>
    </xdr:from>
    <xdr:to>
      <xdr:col>65</xdr:col>
      <xdr:colOff>53975</xdr:colOff>
      <xdr:row>37</xdr:row>
      <xdr:rowOff>93218</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2954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77995</xdr:rowOff>
    </xdr:from>
    <xdr:ext cx="762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2623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124206</xdr:rowOff>
    </xdr:from>
    <xdr:to>
      <xdr:col>82</xdr:col>
      <xdr:colOff>158750</xdr:colOff>
      <xdr:row>36</xdr:row>
      <xdr:rowOff>54356</xdr:rowOff>
    </xdr:to>
    <xdr:sp macro="" textlink="">
      <xdr:nvSpPr>
        <xdr:cNvPr id="315" name="楕円 314">
          <a:extLst>
            <a:ext uri="{FF2B5EF4-FFF2-40B4-BE49-F238E27FC236}">
              <a16:creationId xmlns:a16="http://schemas.microsoft.com/office/drawing/2014/main" id="{00000000-0008-0000-0400-00003B010000}"/>
            </a:ext>
          </a:extLst>
        </xdr:cNvPr>
        <xdr:cNvSpPr/>
      </xdr:nvSpPr>
      <xdr:spPr>
        <a:xfrm>
          <a:off x="16459200" y="612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140733</xdr:rowOff>
    </xdr:from>
    <xdr:ext cx="762000" cy="259045"/>
    <xdr:sp macro="" textlink="">
      <xdr:nvSpPr>
        <xdr:cNvPr id="316" name="補助費等該当値テキスト">
          <a:extLst>
            <a:ext uri="{FF2B5EF4-FFF2-40B4-BE49-F238E27FC236}">
              <a16:creationId xmlns:a16="http://schemas.microsoft.com/office/drawing/2014/main" id="{00000000-0008-0000-0400-00003C010000}"/>
            </a:ext>
          </a:extLst>
        </xdr:cNvPr>
        <xdr:cNvSpPr txBox="1"/>
      </xdr:nvSpPr>
      <xdr:spPr>
        <a:xfrm>
          <a:off x="16598900" y="5970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110490</xdr:rowOff>
    </xdr:from>
    <xdr:to>
      <xdr:col>78</xdr:col>
      <xdr:colOff>120650</xdr:colOff>
      <xdr:row>36</xdr:row>
      <xdr:rowOff>40640</xdr:rowOff>
    </xdr:to>
    <xdr:sp macro="" textlink="">
      <xdr:nvSpPr>
        <xdr:cNvPr id="317" name="楕円 316">
          <a:extLst>
            <a:ext uri="{FF2B5EF4-FFF2-40B4-BE49-F238E27FC236}">
              <a16:creationId xmlns:a16="http://schemas.microsoft.com/office/drawing/2014/main" id="{00000000-0008-0000-0400-00003D010000}"/>
            </a:ext>
          </a:extLst>
        </xdr:cNvPr>
        <xdr:cNvSpPr/>
      </xdr:nvSpPr>
      <xdr:spPr>
        <a:xfrm>
          <a:off x="15621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50817</xdr:rowOff>
    </xdr:from>
    <xdr:ext cx="7366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290800" y="5880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83058</xdr:rowOff>
    </xdr:from>
    <xdr:to>
      <xdr:col>74</xdr:col>
      <xdr:colOff>31750</xdr:colOff>
      <xdr:row>36</xdr:row>
      <xdr:rowOff>13208</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4732000" y="6083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23385</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401800" y="5852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101346</xdr:rowOff>
    </xdr:from>
    <xdr:to>
      <xdr:col>69</xdr:col>
      <xdr:colOff>142875</xdr:colOff>
      <xdr:row>36</xdr:row>
      <xdr:rowOff>31496</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3843000" y="610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41673</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5870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151638</xdr:rowOff>
    </xdr:from>
    <xdr:to>
      <xdr:col>65</xdr:col>
      <xdr:colOff>53975</xdr:colOff>
      <xdr:row>36</xdr:row>
      <xdr:rowOff>81788</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29540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91965</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5" name="正方形/長方形 324">
          <a:extLst>
            <a:ext uri="{FF2B5EF4-FFF2-40B4-BE49-F238E27FC236}">
              <a16:creationId xmlns:a16="http://schemas.microsoft.com/office/drawing/2014/main" id="{00000000-0008-0000-0400-000045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6" name="正方形/長方形 325">
          <a:extLst>
            <a:ext uri="{FF2B5EF4-FFF2-40B4-BE49-F238E27FC236}">
              <a16:creationId xmlns:a16="http://schemas.microsoft.com/office/drawing/2014/main" id="{00000000-0008-0000-0400-000046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7" name="正方形/長方形 326">
          <a:extLst>
            <a:ext uri="{FF2B5EF4-FFF2-40B4-BE49-F238E27FC236}">
              <a16:creationId xmlns:a16="http://schemas.microsoft.com/office/drawing/2014/main" id="{00000000-0008-0000-0400-000047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28" name="正方形/長方形 327">
          <a:extLst>
            <a:ext uri="{FF2B5EF4-FFF2-40B4-BE49-F238E27FC236}">
              <a16:creationId xmlns:a16="http://schemas.microsoft.com/office/drawing/2014/main" id="{00000000-0008-0000-0400-000048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類似団体平均と同程度となっているが、今後も新規発行債の抑制による公債費負担の平準化に努める。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7" name="直線コネクタ 336">
          <a:extLst>
            <a:ext uri="{FF2B5EF4-FFF2-40B4-BE49-F238E27FC236}">
              <a16:creationId xmlns:a16="http://schemas.microsoft.com/office/drawing/2014/main" id="{00000000-0008-0000-0400-000051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39" name="直線コネクタ 338">
          <a:extLst>
            <a:ext uri="{FF2B5EF4-FFF2-40B4-BE49-F238E27FC236}">
              <a16:creationId xmlns:a16="http://schemas.microsoft.com/office/drawing/2014/main" id="{00000000-0008-0000-0400-000053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公債費グラフ枠">
          <a:extLst>
            <a:ext uri="{FF2B5EF4-FFF2-40B4-BE49-F238E27FC236}">
              <a16:creationId xmlns:a16="http://schemas.microsoft.com/office/drawing/2014/main" id="{00000000-0008-0000-0400-00005E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142240</xdr:rowOff>
    </xdr:from>
    <xdr:to>
      <xdr:col>24</xdr:col>
      <xdr:colOff>25400</xdr:colOff>
      <xdr:row>80</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flipV="1">
          <a:off x="4826000" y="12658090"/>
          <a:ext cx="0" cy="1127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41927</xdr:rowOff>
    </xdr:from>
    <xdr:ext cx="762000" cy="259045"/>
    <xdr:sp macro="" textlink="">
      <xdr:nvSpPr>
        <xdr:cNvPr id="352" name="公債費最小値テキスト">
          <a:extLst>
            <a:ext uri="{FF2B5EF4-FFF2-40B4-BE49-F238E27FC236}">
              <a16:creationId xmlns:a16="http://schemas.microsoft.com/office/drawing/2014/main" id="{00000000-0008-0000-0400-000060010000}"/>
            </a:ext>
          </a:extLst>
        </xdr:cNvPr>
        <xdr:cNvSpPr txBox="1"/>
      </xdr:nvSpPr>
      <xdr:spPr>
        <a:xfrm>
          <a:off x="4914900" y="1375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69850</xdr:rowOff>
    </xdr:from>
    <xdr:to>
      <xdr:col>24</xdr:col>
      <xdr:colOff>114300</xdr:colOff>
      <xdr:row>80</xdr:row>
      <xdr:rowOff>69850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4737100" y="13785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57167</xdr:rowOff>
    </xdr:from>
    <xdr:ext cx="762000" cy="259045"/>
    <xdr:sp macro="" textlink="">
      <xdr:nvSpPr>
        <xdr:cNvPr id="354" name="公債費最大値テキスト">
          <a:extLst>
            <a:ext uri="{FF2B5EF4-FFF2-40B4-BE49-F238E27FC236}">
              <a16:creationId xmlns:a16="http://schemas.microsoft.com/office/drawing/2014/main" id="{00000000-0008-0000-0400-000062010000}"/>
            </a:ext>
          </a:extLst>
        </xdr:cNvPr>
        <xdr:cNvSpPr txBox="1"/>
      </xdr:nvSpPr>
      <xdr:spPr>
        <a:xfrm>
          <a:off x="4914900" y="12401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142240</xdr:rowOff>
    </xdr:from>
    <xdr:to>
      <xdr:col>24</xdr:col>
      <xdr:colOff>114300</xdr:colOff>
      <xdr:row>73</xdr:row>
      <xdr:rowOff>142240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4737100" y="12658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115570</xdr:rowOff>
    </xdr:from>
    <xdr:to>
      <xdr:col>24</xdr:col>
      <xdr:colOff>25400</xdr:colOff>
      <xdr:row>76</xdr:row>
      <xdr:rowOff>146050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3987800" y="1314577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90188</xdr:rowOff>
    </xdr:from>
    <xdr:ext cx="762000" cy="259045"/>
    <xdr:sp macro="" textlink="">
      <xdr:nvSpPr>
        <xdr:cNvPr id="357" name="公債費平均値テキスト">
          <a:extLst>
            <a:ext uri="{FF2B5EF4-FFF2-40B4-BE49-F238E27FC236}">
              <a16:creationId xmlns:a16="http://schemas.microsoft.com/office/drawing/2014/main" id="{00000000-0008-0000-0400-000065010000}"/>
            </a:ext>
          </a:extLst>
        </xdr:cNvPr>
        <xdr:cNvSpPr txBox="1"/>
      </xdr:nvSpPr>
      <xdr:spPr>
        <a:xfrm>
          <a:off x="4914900" y="13120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118111</xdr:rowOff>
    </xdr:from>
    <xdr:to>
      <xdr:col>24</xdr:col>
      <xdr:colOff>76200</xdr:colOff>
      <xdr:row>77</xdr:row>
      <xdr:rowOff>48261</xdr:rowOff>
    </xdr:to>
    <xdr:sp macro="" textlink="">
      <xdr:nvSpPr>
        <xdr:cNvPr id="358" name="フローチャート: 判断 357">
          <a:extLst>
            <a:ext uri="{FF2B5EF4-FFF2-40B4-BE49-F238E27FC236}">
              <a16:creationId xmlns:a16="http://schemas.microsoft.com/office/drawing/2014/main" id="{00000000-0008-0000-0400-000066010000}"/>
            </a:ext>
          </a:extLst>
        </xdr:cNvPr>
        <xdr:cNvSpPr/>
      </xdr:nvSpPr>
      <xdr:spPr>
        <a:xfrm>
          <a:off x="47752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115570</xdr:rowOff>
    </xdr:from>
    <xdr:to>
      <xdr:col>19</xdr:col>
      <xdr:colOff>187325</xdr:colOff>
      <xdr:row>76</xdr:row>
      <xdr:rowOff>161289</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flipV="1">
          <a:off x="3098800" y="13145770"/>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114300</xdr:rowOff>
    </xdr:from>
    <xdr:to>
      <xdr:col>20</xdr:col>
      <xdr:colOff>38100</xdr:colOff>
      <xdr:row>77</xdr:row>
      <xdr:rowOff>44450</xdr:rowOff>
    </xdr:to>
    <xdr:sp macro="" textlink="">
      <xdr:nvSpPr>
        <xdr:cNvPr id="360" name="フローチャート: 判断 359">
          <a:extLst>
            <a:ext uri="{FF2B5EF4-FFF2-40B4-BE49-F238E27FC236}">
              <a16:creationId xmlns:a16="http://schemas.microsoft.com/office/drawing/2014/main" id="{00000000-0008-0000-0400-000068010000}"/>
            </a:ext>
          </a:extLst>
        </xdr:cNvPr>
        <xdr:cNvSpPr/>
      </xdr:nvSpPr>
      <xdr:spPr>
        <a:xfrm>
          <a:off x="3937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29227</xdr:rowOff>
    </xdr:from>
    <xdr:ext cx="7366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3606800" y="1323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161289</xdr:rowOff>
    </xdr:from>
    <xdr:to>
      <xdr:col>15</xdr:col>
      <xdr:colOff>98425</xdr:colOff>
      <xdr:row>77</xdr:row>
      <xdr:rowOff>85089</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2209800" y="13191489"/>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80011</xdr:rowOff>
    </xdr:from>
    <xdr:to>
      <xdr:col>15</xdr:col>
      <xdr:colOff>149225</xdr:colOff>
      <xdr:row>77</xdr:row>
      <xdr:rowOff>10161</xdr:rowOff>
    </xdr:to>
    <xdr:sp macro="" textlink="">
      <xdr:nvSpPr>
        <xdr:cNvPr id="363" name="フローチャート: 判断 362">
          <a:extLst>
            <a:ext uri="{FF2B5EF4-FFF2-40B4-BE49-F238E27FC236}">
              <a16:creationId xmlns:a16="http://schemas.microsoft.com/office/drawing/2014/main" id="{00000000-0008-0000-0400-00006B010000}"/>
            </a:ext>
          </a:extLst>
        </xdr:cNvPr>
        <xdr:cNvSpPr/>
      </xdr:nvSpPr>
      <xdr:spPr>
        <a:xfrm>
          <a:off x="3048000" y="13110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20337</xdr:rowOff>
    </xdr:from>
    <xdr:ext cx="762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717800" y="12879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85089</xdr:rowOff>
    </xdr:from>
    <xdr:to>
      <xdr:col>11</xdr:col>
      <xdr:colOff>9525</xdr:colOff>
      <xdr:row>77</xdr:row>
      <xdr:rowOff>149861</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1320800" y="13286739"/>
          <a:ext cx="889000" cy="64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110489</xdr:rowOff>
    </xdr:from>
    <xdr:to>
      <xdr:col>11</xdr:col>
      <xdr:colOff>60325</xdr:colOff>
      <xdr:row>77</xdr:row>
      <xdr:rowOff>40639</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2159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50817</xdr:rowOff>
    </xdr:from>
    <xdr:ext cx="7620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1828800" y="1290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140970</xdr:rowOff>
    </xdr:from>
    <xdr:to>
      <xdr:col>6</xdr:col>
      <xdr:colOff>171450</xdr:colOff>
      <xdr:row>77</xdr:row>
      <xdr:rowOff>71120</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1270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81297</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939800" y="12940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95250</xdr:rowOff>
    </xdr:from>
    <xdr:to>
      <xdr:col>24</xdr:col>
      <xdr:colOff>76200</xdr:colOff>
      <xdr:row>77</xdr:row>
      <xdr:rowOff>25400</xdr:rowOff>
    </xdr:to>
    <xdr:sp macro="" textlink="">
      <xdr:nvSpPr>
        <xdr:cNvPr id="375" name="楕円 374">
          <a:extLst>
            <a:ext uri="{FF2B5EF4-FFF2-40B4-BE49-F238E27FC236}">
              <a16:creationId xmlns:a16="http://schemas.microsoft.com/office/drawing/2014/main" id="{00000000-0008-0000-0400-000077010000}"/>
            </a:ext>
          </a:extLst>
        </xdr:cNvPr>
        <xdr:cNvSpPr/>
      </xdr:nvSpPr>
      <xdr:spPr>
        <a:xfrm>
          <a:off x="4775200" y="1312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111777</xdr:rowOff>
    </xdr:from>
    <xdr:ext cx="762000" cy="259045"/>
    <xdr:sp macro="" textlink="">
      <xdr:nvSpPr>
        <xdr:cNvPr id="376" name="公債費該当値テキスト">
          <a:extLst>
            <a:ext uri="{FF2B5EF4-FFF2-40B4-BE49-F238E27FC236}">
              <a16:creationId xmlns:a16="http://schemas.microsoft.com/office/drawing/2014/main" id="{00000000-0008-0000-0400-000078010000}"/>
            </a:ext>
          </a:extLst>
        </xdr:cNvPr>
        <xdr:cNvSpPr txBox="1"/>
      </xdr:nvSpPr>
      <xdr:spPr>
        <a:xfrm>
          <a:off x="4914900" y="1297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64770</xdr:rowOff>
    </xdr:from>
    <xdr:to>
      <xdr:col>20</xdr:col>
      <xdr:colOff>38100</xdr:colOff>
      <xdr:row>76</xdr:row>
      <xdr:rowOff>166370</xdr:rowOff>
    </xdr:to>
    <xdr:sp macro="" textlink="">
      <xdr:nvSpPr>
        <xdr:cNvPr id="377" name="楕円 376">
          <a:extLst>
            <a:ext uri="{FF2B5EF4-FFF2-40B4-BE49-F238E27FC236}">
              <a16:creationId xmlns:a16="http://schemas.microsoft.com/office/drawing/2014/main" id="{00000000-0008-0000-0400-000079010000}"/>
            </a:ext>
          </a:extLst>
        </xdr:cNvPr>
        <xdr:cNvSpPr/>
      </xdr:nvSpPr>
      <xdr:spPr>
        <a:xfrm>
          <a:off x="3937000" y="1309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5097</xdr:rowOff>
    </xdr:from>
    <xdr:ext cx="7366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606800" y="128638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110489</xdr:rowOff>
    </xdr:from>
    <xdr:to>
      <xdr:col>15</xdr:col>
      <xdr:colOff>149225</xdr:colOff>
      <xdr:row>77</xdr:row>
      <xdr:rowOff>40639</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3048000" y="13140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25416</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7178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34289</xdr:rowOff>
    </xdr:from>
    <xdr:to>
      <xdr:col>11</xdr:col>
      <xdr:colOff>60325</xdr:colOff>
      <xdr:row>77</xdr:row>
      <xdr:rowOff>135889</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2159000" y="1323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120666</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332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99061</xdr:rowOff>
    </xdr:from>
    <xdr:to>
      <xdr:col>6</xdr:col>
      <xdr:colOff>171450</xdr:colOff>
      <xdr:row>78</xdr:row>
      <xdr:rowOff>29211</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1270000" y="13300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13988</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3387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5" name="正方形/長方形 384">
          <a:extLst>
            <a:ext uri="{FF2B5EF4-FFF2-40B4-BE49-F238E27FC236}">
              <a16:creationId xmlns:a16="http://schemas.microsoft.com/office/drawing/2014/main" id="{00000000-0008-0000-0400-000081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6" name="正方形/長方形 385">
          <a:extLst>
            <a:ext uri="{FF2B5EF4-FFF2-40B4-BE49-F238E27FC236}">
              <a16:creationId xmlns:a16="http://schemas.microsoft.com/office/drawing/2014/main" id="{00000000-0008-0000-0400-000082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7" name="正方形/長方形 386">
          <a:extLst>
            <a:ext uri="{FF2B5EF4-FFF2-40B4-BE49-F238E27FC236}">
              <a16:creationId xmlns:a16="http://schemas.microsoft.com/office/drawing/2014/main" id="{00000000-0008-0000-0400-000083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特別会計に対する繰出金の増加により類似団体平均を</a:t>
          </a:r>
          <a:r>
            <a:rPr kumimoji="1" lang="en-US" altLang="ja-JP" sz="1100" b="0" i="0" baseline="0">
              <a:solidFill>
                <a:schemeClr val="dk1"/>
              </a:solidFill>
              <a:effectLst/>
              <a:latin typeface="+mn-lt"/>
              <a:ea typeface="+mn-ea"/>
              <a:cs typeface="+mn-cs"/>
            </a:rPr>
            <a:t>5.1</a:t>
          </a:r>
          <a:r>
            <a:rPr kumimoji="1" lang="ja-JP" altLang="ja-JP" sz="1100" b="0" i="0" baseline="0">
              <a:solidFill>
                <a:schemeClr val="dk1"/>
              </a:solidFill>
              <a:effectLst/>
              <a:latin typeface="+mn-lt"/>
              <a:ea typeface="+mn-ea"/>
              <a:cs typeface="+mn-cs"/>
            </a:rPr>
            <a:t>ポイント上回っている。要因としては介護保険事業勘定特別会計及び診療所・老健特別会計等の特別会計への繰出金の増等が挙げられるため、定員適正化計画に基づき定員管理の適正化に努め、特別会計への繰出金の抑制に努め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7" name="直線コネクタ 396">
          <a:extLst>
            <a:ext uri="{FF2B5EF4-FFF2-40B4-BE49-F238E27FC236}">
              <a16:creationId xmlns:a16="http://schemas.microsoft.com/office/drawing/2014/main" id="{00000000-0008-0000-0400-00008D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399" name="直線コネクタ 398">
          <a:extLst>
            <a:ext uri="{FF2B5EF4-FFF2-40B4-BE49-F238E27FC236}">
              <a16:creationId xmlns:a16="http://schemas.microsoft.com/office/drawing/2014/main" id="{00000000-0008-0000-0400-00008F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1" name="公債費以外グラフ枠">
          <a:extLst>
            <a:ext uri="{FF2B5EF4-FFF2-40B4-BE49-F238E27FC236}">
              <a16:creationId xmlns:a16="http://schemas.microsoft.com/office/drawing/2014/main" id="{00000000-0008-0000-0400-00009B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73660</xdr:rowOff>
    </xdr:from>
    <xdr:to>
      <xdr:col>82</xdr:col>
      <xdr:colOff>107950</xdr:colOff>
      <xdr:row>82</xdr:row>
      <xdr:rowOff>58420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flipV="1">
          <a:off x="16510000" y="1276096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30497</xdr:rowOff>
    </xdr:from>
    <xdr:ext cx="762000" cy="259045"/>
    <xdr:sp macro="" textlink="">
      <xdr:nvSpPr>
        <xdr:cNvPr id="413" name="公債費以外最小値テキスト">
          <a:extLst>
            <a:ext uri="{FF2B5EF4-FFF2-40B4-BE49-F238E27FC236}">
              <a16:creationId xmlns:a16="http://schemas.microsoft.com/office/drawing/2014/main" id="{00000000-0008-0000-0400-00009D010000}"/>
            </a:ext>
          </a:extLst>
        </xdr:cNvPr>
        <xdr:cNvSpPr txBox="1"/>
      </xdr:nvSpPr>
      <xdr:spPr>
        <a:xfrm>
          <a:off x="16598900" y="14089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58420</xdr:rowOff>
    </xdr:from>
    <xdr:to>
      <xdr:col>82</xdr:col>
      <xdr:colOff>196850</xdr:colOff>
      <xdr:row>82</xdr:row>
      <xdr:rowOff>58420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6421100" y="14117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160037</xdr:rowOff>
    </xdr:from>
    <xdr:ext cx="762000" cy="259045"/>
    <xdr:sp macro="" textlink="">
      <xdr:nvSpPr>
        <xdr:cNvPr id="415" name="公債費以外最大値テキスト">
          <a:extLst>
            <a:ext uri="{FF2B5EF4-FFF2-40B4-BE49-F238E27FC236}">
              <a16:creationId xmlns:a16="http://schemas.microsoft.com/office/drawing/2014/main" id="{00000000-0008-0000-0400-00009F010000}"/>
            </a:ext>
          </a:extLst>
        </xdr:cNvPr>
        <xdr:cNvSpPr txBox="1"/>
      </xdr:nvSpPr>
      <xdr:spPr>
        <a:xfrm>
          <a:off x="16598900" y="1250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73660</xdr:rowOff>
    </xdr:from>
    <xdr:to>
      <xdr:col>82</xdr:col>
      <xdr:colOff>196850</xdr:colOff>
      <xdr:row>74</xdr:row>
      <xdr:rowOff>73660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6421100" y="12760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123189</xdr:rowOff>
    </xdr:from>
    <xdr:to>
      <xdr:col>82</xdr:col>
      <xdr:colOff>107950</xdr:colOff>
      <xdr:row>79</xdr:row>
      <xdr:rowOff>153670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5671800" y="13667739"/>
          <a:ext cx="8382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96538</xdr:rowOff>
    </xdr:from>
    <xdr:ext cx="762000" cy="259045"/>
    <xdr:sp macro="" textlink="">
      <xdr:nvSpPr>
        <xdr:cNvPr id="418" name="公債費以外平均値テキスト">
          <a:extLst>
            <a:ext uri="{FF2B5EF4-FFF2-40B4-BE49-F238E27FC236}">
              <a16:creationId xmlns:a16="http://schemas.microsoft.com/office/drawing/2014/main" id="{00000000-0008-0000-0400-0000A2010000}"/>
            </a:ext>
          </a:extLst>
        </xdr:cNvPr>
        <xdr:cNvSpPr txBox="1"/>
      </xdr:nvSpPr>
      <xdr:spPr>
        <a:xfrm>
          <a:off x="16598900" y="13298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80011</xdr:rowOff>
    </xdr:from>
    <xdr:to>
      <xdr:col>82</xdr:col>
      <xdr:colOff>158750</xdr:colOff>
      <xdr:row>79</xdr:row>
      <xdr:rowOff>10161</xdr:rowOff>
    </xdr:to>
    <xdr:sp macro="" textlink="">
      <xdr:nvSpPr>
        <xdr:cNvPr id="419" name="フローチャート: 判断 418">
          <a:extLst>
            <a:ext uri="{FF2B5EF4-FFF2-40B4-BE49-F238E27FC236}">
              <a16:creationId xmlns:a16="http://schemas.microsoft.com/office/drawing/2014/main" id="{00000000-0008-0000-0400-0000A3010000}"/>
            </a:ext>
          </a:extLst>
        </xdr:cNvPr>
        <xdr:cNvSpPr/>
      </xdr:nvSpPr>
      <xdr:spPr>
        <a:xfrm>
          <a:off x="16459200" y="134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43180</xdr:rowOff>
    </xdr:from>
    <xdr:to>
      <xdr:col>78</xdr:col>
      <xdr:colOff>69850</xdr:colOff>
      <xdr:row>79</xdr:row>
      <xdr:rowOff>123189</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4782800" y="13416280"/>
          <a:ext cx="889000" cy="251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38100</xdr:rowOff>
    </xdr:from>
    <xdr:to>
      <xdr:col>78</xdr:col>
      <xdr:colOff>120650</xdr:colOff>
      <xdr:row>78</xdr:row>
      <xdr:rowOff>139700</xdr:rowOff>
    </xdr:to>
    <xdr:sp macro="" textlink="">
      <xdr:nvSpPr>
        <xdr:cNvPr id="421" name="フローチャート: 判断 420">
          <a:extLst>
            <a:ext uri="{FF2B5EF4-FFF2-40B4-BE49-F238E27FC236}">
              <a16:creationId xmlns:a16="http://schemas.microsoft.com/office/drawing/2014/main" id="{00000000-0008-0000-0400-0000A5010000}"/>
            </a:ext>
          </a:extLst>
        </xdr:cNvPr>
        <xdr:cNvSpPr/>
      </xdr:nvSpPr>
      <xdr:spPr>
        <a:xfrm>
          <a:off x="156210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149877</xdr:rowOff>
    </xdr:from>
    <xdr:ext cx="7366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5290800" y="1318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43180</xdr:rowOff>
    </xdr:from>
    <xdr:to>
      <xdr:col>73</xdr:col>
      <xdr:colOff>180975</xdr:colOff>
      <xdr:row>79</xdr:row>
      <xdr:rowOff>77470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3893800" y="13416280"/>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106680</xdr:rowOff>
    </xdr:from>
    <xdr:to>
      <xdr:col>74</xdr:col>
      <xdr:colOff>31750</xdr:colOff>
      <xdr:row>78</xdr:row>
      <xdr:rowOff>36830</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4732000" y="1330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47007</xdr:rowOff>
    </xdr:from>
    <xdr:ext cx="762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4401800" y="1307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77470</xdr:rowOff>
    </xdr:from>
    <xdr:to>
      <xdr:col>69</xdr:col>
      <xdr:colOff>92075</xdr:colOff>
      <xdr:row>79</xdr:row>
      <xdr:rowOff>142239</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3004800" y="13622020"/>
          <a:ext cx="889000" cy="64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87630</xdr:rowOff>
    </xdr:from>
    <xdr:to>
      <xdr:col>69</xdr:col>
      <xdr:colOff>142875</xdr:colOff>
      <xdr:row>79</xdr:row>
      <xdr:rowOff>17780</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3843000" y="1346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27957</xdr:rowOff>
    </xdr:from>
    <xdr:ext cx="762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3512800" y="13229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34289</xdr:rowOff>
    </xdr:from>
    <xdr:to>
      <xdr:col>65</xdr:col>
      <xdr:colOff>53975</xdr:colOff>
      <xdr:row>79</xdr:row>
      <xdr:rowOff>135889</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2954000" y="1357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146066</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2623800" y="13347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102870</xdr:rowOff>
    </xdr:from>
    <xdr:to>
      <xdr:col>82</xdr:col>
      <xdr:colOff>158750</xdr:colOff>
      <xdr:row>80</xdr:row>
      <xdr:rowOff>33020</xdr:rowOff>
    </xdr:to>
    <xdr:sp macro="" textlink="">
      <xdr:nvSpPr>
        <xdr:cNvPr id="436" name="楕円 435">
          <a:extLst>
            <a:ext uri="{FF2B5EF4-FFF2-40B4-BE49-F238E27FC236}">
              <a16:creationId xmlns:a16="http://schemas.microsoft.com/office/drawing/2014/main" id="{00000000-0008-0000-0400-0000B4010000}"/>
            </a:ext>
          </a:extLst>
        </xdr:cNvPr>
        <xdr:cNvSpPr/>
      </xdr:nvSpPr>
      <xdr:spPr>
        <a:xfrm>
          <a:off x="16459200" y="1364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74947</xdr:rowOff>
    </xdr:from>
    <xdr:ext cx="762000" cy="259045"/>
    <xdr:sp macro="" textlink="">
      <xdr:nvSpPr>
        <xdr:cNvPr id="437" name="公債費以外該当値テキスト">
          <a:extLst>
            <a:ext uri="{FF2B5EF4-FFF2-40B4-BE49-F238E27FC236}">
              <a16:creationId xmlns:a16="http://schemas.microsoft.com/office/drawing/2014/main" id="{00000000-0008-0000-0400-0000B5010000}"/>
            </a:ext>
          </a:extLst>
        </xdr:cNvPr>
        <xdr:cNvSpPr txBox="1"/>
      </xdr:nvSpPr>
      <xdr:spPr>
        <a:xfrm>
          <a:off x="16598900" y="1361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72389</xdr:rowOff>
    </xdr:from>
    <xdr:to>
      <xdr:col>78</xdr:col>
      <xdr:colOff>120650</xdr:colOff>
      <xdr:row>80</xdr:row>
      <xdr:rowOff>2539</xdr:rowOff>
    </xdr:to>
    <xdr:sp macro="" textlink="">
      <xdr:nvSpPr>
        <xdr:cNvPr id="438" name="楕円 437">
          <a:extLst>
            <a:ext uri="{FF2B5EF4-FFF2-40B4-BE49-F238E27FC236}">
              <a16:creationId xmlns:a16="http://schemas.microsoft.com/office/drawing/2014/main" id="{00000000-0008-0000-0400-0000B6010000}"/>
            </a:ext>
          </a:extLst>
        </xdr:cNvPr>
        <xdr:cNvSpPr/>
      </xdr:nvSpPr>
      <xdr:spPr>
        <a:xfrm>
          <a:off x="15621000" y="13616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158766</xdr:rowOff>
    </xdr:from>
    <xdr:ext cx="7366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290800" y="137033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163830</xdr:rowOff>
    </xdr:from>
    <xdr:to>
      <xdr:col>74</xdr:col>
      <xdr:colOff>31750</xdr:colOff>
      <xdr:row>78</xdr:row>
      <xdr:rowOff>93980</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4732000" y="1336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78757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401800" y="1345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26670</xdr:rowOff>
    </xdr:from>
    <xdr:to>
      <xdr:col>69</xdr:col>
      <xdr:colOff>142875</xdr:colOff>
      <xdr:row>79</xdr:row>
      <xdr:rowOff>128270</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3843000" y="1357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113047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365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91439</xdr:rowOff>
    </xdr:from>
    <xdr:to>
      <xdr:col>65</xdr:col>
      <xdr:colOff>53975</xdr:colOff>
      <xdr:row>80</xdr:row>
      <xdr:rowOff>21589</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2954000" y="13635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6366</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3722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青森県田子町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a:extLst>
            <a:ext uri="{FF2B5EF4-FFF2-40B4-BE49-F238E27FC236}">
              <a16:creationId xmlns:a16="http://schemas.microsoft.com/office/drawing/2014/main" id="{00000000-0008-0000-0500-00002B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154506</xdr:rowOff>
    </xdr:from>
    <xdr:to>
      <xdr:col>29</xdr:col>
      <xdr:colOff>127000</xdr:colOff>
      <xdr:row>18</xdr:row>
      <xdr:rowOff>139366</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flipV="1">
          <a:off x="5651500" y="2088081"/>
          <a:ext cx="0" cy="118501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111443</xdr:rowOff>
    </xdr:from>
    <xdr:ext cx="762000" cy="259045"/>
    <xdr:sp macro="" textlink="">
      <xdr:nvSpPr>
        <xdr:cNvPr id="45" name="人口1人当たり決算額の推移最小値テキスト130">
          <a:extLst>
            <a:ext uri="{FF2B5EF4-FFF2-40B4-BE49-F238E27FC236}">
              <a16:creationId xmlns:a16="http://schemas.microsoft.com/office/drawing/2014/main" id="{00000000-0008-0000-0500-00002D000000}"/>
            </a:ext>
          </a:extLst>
        </xdr:cNvPr>
        <xdr:cNvSpPr txBox="1"/>
      </xdr:nvSpPr>
      <xdr:spPr>
        <a:xfrm>
          <a:off x="5740400" y="3245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139366</xdr:rowOff>
    </xdr:from>
    <xdr:to>
      <xdr:col>30</xdr:col>
      <xdr:colOff>25400</xdr:colOff>
      <xdr:row>18</xdr:row>
      <xdr:rowOff>139366</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32730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69433</xdr:rowOff>
    </xdr:from>
    <xdr:ext cx="762000" cy="259045"/>
    <xdr:sp macro="" textlink="">
      <xdr:nvSpPr>
        <xdr:cNvPr id="47" name="人口1人当たり決算額の推移最大値テキスト130">
          <a:extLst>
            <a:ext uri="{FF2B5EF4-FFF2-40B4-BE49-F238E27FC236}">
              <a16:creationId xmlns:a16="http://schemas.microsoft.com/office/drawing/2014/main" id="{00000000-0008-0000-0500-00002F000000}"/>
            </a:ext>
          </a:extLst>
        </xdr:cNvPr>
        <xdr:cNvSpPr txBox="1"/>
      </xdr:nvSpPr>
      <xdr:spPr>
        <a:xfrm>
          <a:off x="5740400" y="1831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770,561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154506</xdr:rowOff>
    </xdr:from>
    <xdr:to>
      <xdr:col>30</xdr:col>
      <xdr:colOff>25400</xdr:colOff>
      <xdr:row>11</xdr:row>
      <xdr:rowOff>154506</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20880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139663</xdr:rowOff>
    </xdr:from>
    <xdr:to>
      <xdr:col>29</xdr:col>
      <xdr:colOff>127000</xdr:colOff>
      <xdr:row>17</xdr:row>
      <xdr:rowOff>167373</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003800" y="3101938"/>
          <a:ext cx="647700" cy="277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14614</xdr:rowOff>
    </xdr:from>
    <xdr:ext cx="762000" cy="259045"/>
    <xdr:sp macro="" textlink="">
      <xdr:nvSpPr>
        <xdr:cNvPr id="50" name="人口1人当たり決算額の推移平均値テキスト130">
          <a:extLst>
            <a:ext uri="{FF2B5EF4-FFF2-40B4-BE49-F238E27FC236}">
              <a16:creationId xmlns:a16="http://schemas.microsoft.com/office/drawing/2014/main" id="{00000000-0008-0000-0500-000032000000}"/>
            </a:ext>
          </a:extLst>
        </xdr:cNvPr>
        <xdr:cNvSpPr txBox="1"/>
      </xdr:nvSpPr>
      <xdr:spPr>
        <a:xfrm>
          <a:off x="5740400" y="28054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169537</xdr:rowOff>
    </xdr:from>
    <xdr:to>
      <xdr:col>29</xdr:col>
      <xdr:colOff>177800</xdr:colOff>
      <xdr:row>17</xdr:row>
      <xdr:rowOff>99687</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5600700" y="29603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167373</xdr:rowOff>
    </xdr:from>
    <xdr:to>
      <xdr:col>26</xdr:col>
      <xdr:colOff>50800</xdr:colOff>
      <xdr:row>18</xdr:row>
      <xdr:rowOff>34221</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4305300" y="3129648"/>
          <a:ext cx="698500" cy="382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17775</xdr:rowOff>
    </xdr:from>
    <xdr:to>
      <xdr:col>26</xdr:col>
      <xdr:colOff>101600</xdr:colOff>
      <xdr:row>17</xdr:row>
      <xdr:rowOff>119375</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953000" y="29800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129552</xdr:rowOff>
    </xdr:from>
    <xdr:ext cx="7366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4622800" y="2748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34221</xdr:rowOff>
    </xdr:from>
    <xdr:to>
      <xdr:col>22</xdr:col>
      <xdr:colOff>114300</xdr:colOff>
      <xdr:row>18</xdr:row>
      <xdr:rowOff>35225</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3606800" y="3167946"/>
          <a:ext cx="698500" cy="10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36776</xdr:rowOff>
    </xdr:from>
    <xdr:to>
      <xdr:col>22</xdr:col>
      <xdr:colOff>165100</xdr:colOff>
      <xdr:row>17</xdr:row>
      <xdr:rowOff>138376</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254500" y="29990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148553</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924300" y="2767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35225</xdr:rowOff>
    </xdr:from>
    <xdr:to>
      <xdr:col>18</xdr:col>
      <xdr:colOff>177800</xdr:colOff>
      <xdr:row>18</xdr:row>
      <xdr:rowOff>59489</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2908300" y="3168950"/>
          <a:ext cx="698500" cy="242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50949</xdr:rowOff>
    </xdr:from>
    <xdr:to>
      <xdr:col>19</xdr:col>
      <xdr:colOff>38100</xdr:colOff>
      <xdr:row>17</xdr:row>
      <xdr:rowOff>152549</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3556000" y="30132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162726</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225800" y="2782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29244</xdr:rowOff>
    </xdr:from>
    <xdr:to>
      <xdr:col>15</xdr:col>
      <xdr:colOff>101600</xdr:colOff>
      <xdr:row>18</xdr:row>
      <xdr:rowOff>130844</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2857500" y="31629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115621</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2527300" y="3249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88863</xdr:rowOff>
    </xdr:from>
    <xdr:to>
      <xdr:col>29</xdr:col>
      <xdr:colOff>177800</xdr:colOff>
      <xdr:row>18</xdr:row>
      <xdr:rowOff>19013</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5600700" y="30511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60940</xdr:rowOff>
    </xdr:from>
    <xdr:ext cx="762000" cy="259045"/>
    <xdr:sp macro="" textlink="">
      <xdr:nvSpPr>
        <xdr:cNvPr id="69" name="人口1人当たり決算額の推移該当値テキスト130">
          <a:extLst>
            <a:ext uri="{FF2B5EF4-FFF2-40B4-BE49-F238E27FC236}">
              <a16:creationId xmlns:a16="http://schemas.microsoft.com/office/drawing/2014/main" id="{00000000-0008-0000-0500-000045000000}"/>
            </a:ext>
          </a:extLst>
        </xdr:cNvPr>
        <xdr:cNvSpPr txBox="1"/>
      </xdr:nvSpPr>
      <xdr:spPr>
        <a:xfrm>
          <a:off x="5740400" y="3023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116573</xdr:rowOff>
    </xdr:from>
    <xdr:to>
      <xdr:col>26</xdr:col>
      <xdr:colOff>101600</xdr:colOff>
      <xdr:row>18</xdr:row>
      <xdr:rowOff>46723</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953000" y="30788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31500</xdr:rowOff>
    </xdr:from>
    <xdr:ext cx="7366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4622800" y="31652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154871</xdr:rowOff>
    </xdr:from>
    <xdr:to>
      <xdr:col>22</xdr:col>
      <xdr:colOff>165100</xdr:colOff>
      <xdr:row>18</xdr:row>
      <xdr:rowOff>85021</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254500" y="31171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69798</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924300" y="3203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155875</xdr:rowOff>
    </xdr:from>
    <xdr:to>
      <xdr:col>19</xdr:col>
      <xdr:colOff>38100</xdr:colOff>
      <xdr:row>18</xdr:row>
      <xdr:rowOff>86025</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3556000" y="31181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70802</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225800" y="320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8689</xdr:rowOff>
    </xdr:from>
    <xdr:to>
      <xdr:col>15</xdr:col>
      <xdr:colOff>101600</xdr:colOff>
      <xdr:row>18</xdr:row>
      <xdr:rowOff>110289</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2857500" y="31424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120466</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2527300" y="291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a:extLst>
            <a:ext uri="{FF2B5EF4-FFF2-40B4-BE49-F238E27FC236}">
              <a16:creationId xmlns:a16="http://schemas.microsoft.com/office/drawing/2014/main" id="{00000000-0008-0000-0500-00004F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a:extLst>
            <a:ext uri="{FF2B5EF4-FFF2-40B4-BE49-F238E27FC236}">
              <a16:creationId xmlns:a16="http://schemas.microsoft.com/office/drawing/2014/main" id="{00000000-0008-0000-0500-000058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a:extLst>
            <a:ext uri="{FF2B5EF4-FFF2-40B4-BE49-F238E27FC236}">
              <a16:creationId xmlns:a16="http://schemas.microsoft.com/office/drawing/2014/main" id="{00000000-0008-0000-0500-000059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a:extLst>
            <a:ext uri="{FF2B5EF4-FFF2-40B4-BE49-F238E27FC236}">
              <a16:creationId xmlns:a16="http://schemas.microsoft.com/office/drawing/2014/main" id="{00000000-0008-0000-0500-00005A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208903</xdr:rowOff>
    </xdr:from>
    <xdr:to>
      <xdr:col>29</xdr:col>
      <xdr:colOff>127000</xdr:colOff>
      <xdr:row>37</xdr:row>
      <xdr:rowOff>18466</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flipV="1">
          <a:off x="5651500" y="6133453"/>
          <a:ext cx="0" cy="100971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36</xdr:row>
      <xdr:rowOff>161993</xdr:rowOff>
    </xdr:from>
    <xdr:ext cx="762000" cy="259045"/>
    <xdr:sp macro="" textlink="">
      <xdr:nvSpPr>
        <xdr:cNvPr id="104" name="人口1人当たり決算額の推移最小値テキスト445">
          <a:extLst>
            <a:ext uri="{FF2B5EF4-FFF2-40B4-BE49-F238E27FC236}">
              <a16:creationId xmlns:a16="http://schemas.microsoft.com/office/drawing/2014/main" id="{00000000-0008-0000-0500-000068000000}"/>
            </a:ext>
          </a:extLst>
        </xdr:cNvPr>
        <xdr:cNvSpPr txBox="1"/>
      </xdr:nvSpPr>
      <xdr:spPr>
        <a:xfrm>
          <a:off x="5740400" y="7115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18466</xdr:rowOff>
    </xdr:from>
    <xdr:to>
      <xdr:col>30</xdr:col>
      <xdr:colOff>25400</xdr:colOff>
      <xdr:row>37</xdr:row>
      <xdr:rowOff>18466</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562600" y="714316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123830</xdr:rowOff>
    </xdr:from>
    <xdr:ext cx="762000" cy="259045"/>
    <xdr:sp macro="" textlink="">
      <xdr:nvSpPr>
        <xdr:cNvPr id="106" name="人口1人当たり決算額の推移最大値テキスト445">
          <a:extLst>
            <a:ext uri="{FF2B5EF4-FFF2-40B4-BE49-F238E27FC236}">
              <a16:creationId xmlns:a16="http://schemas.microsoft.com/office/drawing/2014/main" id="{00000000-0008-0000-0500-00006A000000}"/>
            </a:ext>
          </a:extLst>
        </xdr:cNvPr>
        <xdr:cNvSpPr txBox="1"/>
      </xdr:nvSpPr>
      <xdr:spPr>
        <a:xfrm>
          <a:off x="5740400" y="5876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208903</xdr:rowOff>
    </xdr:from>
    <xdr:to>
      <xdr:col>30</xdr:col>
      <xdr:colOff>25400</xdr:colOff>
      <xdr:row>33</xdr:row>
      <xdr:rowOff>208903</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61334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258907</xdr:rowOff>
    </xdr:from>
    <xdr:to>
      <xdr:col>29</xdr:col>
      <xdr:colOff>127000</xdr:colOff>
      <xdr:row>35</xdr:row>
      <xdr:rowOff>297897</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003800" y="6869257"/>
          <a:ext cx="647700" cy="389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277272</xdr:rowOff>
    </xdr:from>
    <xdr:ext cx="762000" cy="259045"/>
    <xdr:sp macro="" textlink="">
      <xdr:nvSpPr>
        <xdr:cNvPr id="109" name="人口1人当たり決算額の推移平均値テキスト445">
          <a:extLst>
            <a:ext uri="{FF2B5EF4-FFF2-40B4-BE49-F238E27FC236}">
              <a16:creationId xmlns:a16="http://schemas.microsoft.com/office/drawing/2014/main" id="{00000000-0008-0000-0500-00006D000000}"/>
            </a:ext>
          </a:extLst>
        </xdr:cNvPr>
        <xdr:cNvSpPr txBox="1"/>
      </xdr:nvSpPr>
      <xdr:spPr>
        <a:xfrm>
          <a:off x="5740400" y="65447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89295</xdr:rowOff>
    </xdr:from>
    <xdr:to>
      <xdr:col>29</xdr:col>
      <xdr:colOff>177800</xdr:colOff>
      <xdr:row>35</xdr:row>
      <xdr:rowOff>190895</xdr:rowOff>
    </xdr:to>
    <xdr:sp macro="" textlink="">
      <xdr:nvSpPr>
        <xdr:cNvPr id="110" name="フローチャート: 判断 109">
          <a:extLst>
            <a:ext uri="{FF2B5EF4-FFF2-40B4-BE49-F238E27FC236}">
              <a16:creationId xmlns:a16="http://schemas.microsoft.com/office/drawing/2014/main" id="{00000000-0008-0000-0500-00006E000000}"/>
            </a:ext>
          </a:extLst>
        </xdr:cNvPr>
        <xdr:cNvSpPr/>
      </xdr:nvSpPr>
      <xdr:spPr bwMode="auto">
        <a:xfrm>
          <a:off x="5600700" y="66996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282649</xdr:rowOff>
    </xdr:from>
    <xdr:to>
      <xdr:col>26</xdr:col>
      <xdr:colOff>50800</xdr:colOff>
      <xdr:row>35</xdr:row>
      <xdr:rowOff>297897</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4305300" y="6892999"/>
          <a:ext cx="698500" cy="152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104570</xdr:rowOff>
    </xdr:from>
    <xdr:to>
      <xdr:col>26</xdr:col>
      <xdr:colOff>101600</xdr:colOff>
      <xdr:row>35</xdr:row>
      <xdr:rowOff>206170</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953000" y="67149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216347</xdr:rowOff>
    </xdr:from>
    <xdr:ext cx="7366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4622800" y="6483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256635</xdr:rowOff>
    </xdr:from>
    <xdr:to>
      <xdr:col>22</xdr:col>
      <xdr:colOff>114300</xdr:colOff>
      <xdr:row>35</xdr:row>
      <xdr:rowOff>282649</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3606800" y="6866985"/>
          <a:ext cx="698500" cy="260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123630</xdr:rowOff>
    </xdr:from>
    <xdr:to>
      <xdr:col>22</xdr:col>
      <xdr:colOff>165100</xdr:colOff>
      <xdr:row>35</xdr:row>
      <xdr:rowOff>225230</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254500" y="67339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235407</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924300" y="650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233985</xdr:rowOff>
    </xdr:from>
    <xdr:to>
      <xdr:col>18</xdr:col>
      <xdr:colOff>177800</xdr:colOff>
      <xdr:row>35</xdr:row>
      <xdr:rowOff>256635</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2908300" y="6844335"/>
          <a:ext cx="698500" cy="226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145763</xdr:rowOff>
    </xdr:from>
    <xdr:to>
      <xdr:col>19</xdr:col>
      <xdr:colOff>38100</xdr:colOff>
      <xdr:row>35</xdr:row>
      <xdr:rowOff>247363</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3556000" y="67561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257540</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225800" y="6524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188722</xdr:rowOff>
    </xdr:from>
    <xdr:to>
      <xdr:col>15</xdr:col>
      <xdr:colOff>101600</xdr:colOff>
      <xdr:row>35</xdr:row>
      <xdr:rowOff>290322</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2857500" y="67990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275099</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2527300" y="688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208107</xdr:rowOff>
    </xdr:from>
    <xdr:to>
      <xdr:col>29</xdr:col>
      <xdr:colOff>177800</xdr:colOff>
      <xdr:row>35</xdr:row>
      <xdr:rowOff>309707</xdr:rowOff>
    </xdr:to>
    <xdr:sp macro="" textlink="">
      <xdr:nvSpPr>
        <xdr:cNvPr id="127" name="楕円 126">
          <a:extLst>
            <a:ext uri="{FF2B5EF4-FFF2-40B4-BE49-F238E27FC236}">
              <a16:creationId xmlns:a16="http://schemas.microsoft.com/office/drawing/2014/main" id="{00000000-0008-0000-0500-00007F000000}"/>
            </a:ext>
          </a:extLst>
        </xdr:cNvPr>
        <xdr:cNvSpPr/>
      </xdr:nvSpPr>
      <xdr:spPr bwMode="auto">
        <a:xfrm>
          <a:off x="5600700" y="68184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180184</xdr:rowOff>
    </xdr:from>
    <xdr:ext cx="762000" cy="259045"/>
    <xdr:sp macro="" textlink="">
      <xdr:nvSpPr>
        <xdr:cNvPr id="128" name="人口1人当たり決算額の推移該当値テキスト445">
          <a:extLst>
            <a:ext uri="{FF2B5EF4-FFF2-40B4-BE49-F238E27FC236}">
              <a16:creationId xmlns:a16="http://schemas.microsoft.com/office/drawing/2014/main" id="{00000000-0008-0000-0500-000080000000}"/>
            </a:ext>
          </a:extLst>
        </xdr:cNvPr>
        <xdr:cNvSpPr txBox="1"/>
      </xdr:nvSpPr>
      <xdr:spPr>
        <a:xfrm>
          <a:off x="5740400" y="6790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247097</xdr:rowOff>
    </xdr:from>
    <xdr:to>
      <xdr:col>26</xdr:col>
      <xdr:colOff>101600</xdr:colOff>
      <xdr:row>36</xdr:row>
      <xdr:rowOff>5797</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4953000" y="68574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333474</xdr:rowOff>
    </xdr:from>
    <xdr:ext cx="7366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622800" y="69438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231849</xdr:rowOff>
    </xdr:from>
    <xdr:to>
      <xdr:col>22</xdr:col>
      <xdr:colOff>165100</xdr:colOff>
      <xdr:row>35</xdr:row>
      <xdr:rowOff>333449</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254500" y="68421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318226</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924300" y="6928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205835</xdr:rowOff>
    </xdr:from>
    <xdr:to>
      <xdr:col>19</xdr:col>
      <xdr:colOff>38100</xdr:colOff>
      <xdr:row>35</xdr:row>
      <xdr:rowOff>307435</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3556000" y="68161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292212</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225800" y="6902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183185</xdr:rowOff>
    </xdr:from>
    <xdr:to>
      <xdr:col>15</xdr:col>
      <xdr:colOff>101600</xdr:colOff>
      <xdr:row>35</xdr:row>
      <xdr:rowOff>284785</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2857500" y="67935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294962</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527300" y="6562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青森県田子町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4,817
4,800
241.98
5,036,231
4,878,705
156,744
3,064,252
5,158,185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10.6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98243</xdr:rowOff>
    </xdr:from>
    <xdr:to>
      <xdr:col>24</xdr:col>
      <xdr:colOff>62865</xdr:colOff>
      <xdr:row>37</xdr:row>
      <xdr:rowOff>170746</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flipV="1">
          <a:off x="4633595" y="5241743"/>
          <a:ext cx="1270" cy="1272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3123</xdr:rowOff>
    </xdr:from>
    <xdr:ext cx="599010" cy="259045"/>
    <xdr:sp macro="" textlink="">
      <xdr:nvSpPr>
        <xdr:cNvPr id="56" name="人件費最小値テキスト">
          <a:extLst>
            <a:ext uri="{FF2B5EF4-FFF2-40B4-BE49-F238E27FC236}">
              <a16:creationId xmlns:a16="http://schemas.microsoft.com/office/drawing/2014/main" id="{00000000-0008-0000-0600-000038000000}"/>
            </a:ext>
          </a:extLst>
        </xdr:cNvPr>
        <xdr:cNvSpPr txBox="1"/>
      </xdr:nvSpPr>
      <xdr:spPr>
        <a:xfrm>
          <a:off x="4686300" y="6518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170746</xdr:rowOff>
    </xdr:from>
    <xdr:to>
      <xdr:col>24</xdr:col>
      <xdr:colOff>152400</xdr:colOff>
      <xdr:row>37</xdr:row>
      <xdr:rowOff>170746</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6514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44920</xdr:rowOff>
    </xdr:from>
    <xdr:ext cx="599010" cy="259045"/>
    <xdr:sp macro="" textlink="">
      <xdr:nvSpPr>
        <xdr:cNvPr id="58" name="人件費最大値テキスト">
          <a:extLst>
            <a:ext uri="{FF2B5EF4-FFF2-40B4-BE49-F238E27FC236}">
              <a16:creationId xmlns:a16="http://schemas.microsoft.com/office/drawing/2014/main" id="{00000000-0008-0000-0600-00003A000000}"/>
            </a:ext>
          </a:extLst>
        </xdr:cNvPr>
        <xdr:cNvSpPr txBox="1"/>
      </xdr:nvSpPr>
      <xdr:spPr>
        <a:xfrm>
          <a:off x="4686300" y="5016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98243</xdr:rowOff>
    </xdr:from>
    <xdr:to>
      <xdr:col>24</xdr:col>
      <xdr:colOff>152400</xdr:colOff>
      <xdr:row>30</xdr:row>
      <xdr:rowOff>98243</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5241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67786</xdr:rowOff>
    </xdr:from>
    <xdr:to>
      <xdr:col>24</xdr:col>
      <xdr:colOff>63500</xdr:colOff>
      <xdr:row>37</xdr:row>
      <xdr:rowOff>83691</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3797300" y="6411436"/>
          <a:ext cx="838200" cy="15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67105</xdr:rowOff>
    </xdr:from>
    <xdr:ext cx="599010" cy="259045"/>
    <xdr:sp macro="" textlink="">
      <xdr:nvSpPr>
        <xdr:cNvPr id="61" name="人件費平均値テキスト">
          <a:extLst>
            <a:ext uri="{FF2B5EF4-FFF2-40B4-BE49-F238E27FC236}">
              <a16:creationId xmlns:a16="http://schemas.microsoft.com/office/drawing/2014/main" id="{00000000-0008-0000-0600-00003D000000}"/>
            </a:ext>
          </a:extLst>
        </xdr:cNvPr>
        <xdr:cNvSpPr txBox="1"/>
      </xdr:nvSpPr>
      <xdr:spPr>
        <a:xfrm>
          <a:off x="4686300" y="60678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44228</xdr:rowOff>
    </xdr:from>
    <xdr:to>
      <xdr:col>24</xdr:col>
      <xdr:colOff>114300</xdr:colOff>
      <xdr:row>36</xdr:row>
      <xdr:rowOff>145828</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4584700" y="621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83691</xdr:rowOff>
    </xdr:from>
    <xdr:to>
      <xdr:col>19</xdr:col>
      <xdr:colOff>177800</xdr:colOff>
      <xdr:row>37</xdr:row>
      <xdr:rowOff>101503</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908300" y="6427341"/>
          <a:ext cx="889000" cy="17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51175</xdr:rowOff>
    </xdr:from>
    <xdr:to>
      <xdr:col>20</xdr:col>
      <xdr:colOff>38100</xdr:colOff>
      <xdr:row>36</xdr:row>
      <xdr:rowOff>152775</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3746500" y="622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169302</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3497795" y="5998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101503</xdr:rowOff>
    </xdr:from>
    <xdr:to>
      <xdr:col>15</xdr:col>
      <xdr:colOff>50800</xdr:colOff>
      <xdr:row>37</xdr:row>
      <xdr:rowOff>104385</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019300" y="6445153"/>
          <a:ext cx="889000" cy="2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67206</xdr:rowOff>
    </xdr:from>
    <xdr:to>
      <xdr:col>15</xdr:col>
      <xdr:colOff>101600</xdr:colOff>
      <xdr:row>36</xdr:row>
      <xdr:rowOff>168806</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2857500" y="623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13883</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2608795" y="60146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104385</xdr:rowOff>
    </xdr:from>
    <xdr:to>
      <xdr:col>10</xdr:col>
      <xdr:colOff>114300</xdr:colOff>
      <xdr:row>37</xdr:row>
      <xdr:rowOff>147349</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1130300" y="6448035"/>
          <a:ext cx="889000" cy="42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81093</xdr:rowOff>
    </xdr:from>
    <xdr:to>
      <xdr:col>10</xdr:col>
      <xdr:colOff>165100</xdr:colOff>
      <xdr:row>37</xdr:row>
      <xdr:rowOff>11243</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968500" y="625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27770</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1719795" y="6028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69448</xdr:rowOff>
    </xdr:from>
    <xdr:to>
      <xdr:col>6</xdr:col>
      <xdr:colOff>38100</xdr:colOff>
      <xdr:row>37</xdr:row>
      <xdr:rowOff>171048</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079500" y="6413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16125</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830795" y="6188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16986</xdr:rowOff>
    </xdr:from>
    <xdr:to>
      <xdr:col>24</xdr:col>
      <xdr:colOff>114300</xdr:colOff>
      <xdr:row>37</xdr:row>
      <xdr:rowOff>118586</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4584700" y="6360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103363</xdr:rowOff>
    </xdr:from>
    <xdr:ext cx="599010" cy="259045"/>
    <xdr:sp macro="" textlink="">
      <xdr:nvSpPr>
        <xdr:cNvPr id="80" name="人件費該当値テキスト">
          <a:extLst>
            <a:ext uri="{FF2B5EF4-FFF2-40B4-BE49-F238E27FC236}">
              <a16:creationId xmlns:a16="http://schemas.microsoft.com/office/drawing/2014/main" id="{00000000-0008-0000-0600-000050000000}"/>
            </a:ext>
          </a:extLst>
        </xdr:cNvPr>
        <xdr:cNvSpPr txBox="1"/>
      </xdr:nvSpPr>
      <xdr:spPr>
        <a:xfrm>
          <a:off x="4686300" y="6275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32891</xdr:rowOff>
    </xdr:from>
    <xdr:to>
      <xdr:col>20</xdr:col>
      <xdr:colOff>38100</xdr:colOff>
      <xdr:row>37</xdr:row>
      <xdr:rowOff>134491</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3746500" y="6376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125618</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3497795" y="6469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50703</xdr:rowOff>
    </xdr:from>
    <xdr:to>
      <xdr:col>15</xdr:col>
      <xdr:colOff>101600</xdr:colOff>
      <xdr:row>37</xdr:row>
      <xdr:rowOff>152303</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2857500" y="6394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143430</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608795" y="6487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53585</xdr:rowOff>
    </xdr:from>
    <xdr:to>
      <xdr:col>10</xdr:col>
      <xdr:colOff>165100</xdr:colOff>
      <xdr:row>37</xdr:row>
      <xdr:rowOff>155185</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968500" y="6397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146312</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1719795" y="6489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96549</xdr:rowOff>
    </xdr:from>
    <xdr:to>
      <xdr:col>6</xdr:col>
      <xdr:colOff>38100</xdr:colOff>
      <xdr:row>38</xdr:row>
      <xdr:rowOff>26699</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079500" y="6440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17825</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830795" y="6532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143782</xdr:rowOff>
    </xdr:from>
    <xdr:to>
      <xdr:col>24</xdr:col>
      <xdr:colOff>62865</xdr:colOff>
      <xdr:row>58</xdr:row>
      <xdr:rowOff>94226</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716282"/>
          <a:ext cx="1270" cy="13220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98053</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042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94226</xdr:rowOff>
    </xdr:from>
    <xdr:to>
      <xdr:col>24</xdr:col>
      <xdr:colOff>152400</xdr:colOff>
      <xdr:row>58</xdr:row>
      <xdr:rowOff>94226</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038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90459</xdr:rowOff>
    </xdr:from>
    <xdr:ext cx="690189"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49150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1,136,786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143782</xdr:rowOff>
    </xdr:from>
    <xdr:to>
      <xdr:col>24</xdr:col>
      <xdr:colOff>152400</xdr:colOff>
      <xdr:row>50</xdr:row>
      <xdr:rowOff>143782</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716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169146</xdr:rowOff>
    </xdr:from>
    <xdr:to>
      <xdr:col>24</xdr:col>
      <xdr:colOff>63500</xdr:colOff>
      <xdr:row>57</xdr:row>
      <xdr:rowOff>170782</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3797300" y="9941796"/>
          <a:ext cx="838200" cy="1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24317</xdr:rowOff>
    </xdr:from>
    <xdr:ext cx="599010"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6255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263,866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1440</xdr:rowOff>
    </xdr:from>
    <xdr:to>
      <xdr:col>24</xdr:col>
      <xdr:colOff>114300</xdr:colOff>
      <xdr:row>57</xdr:row>
      <xdr:rowOff>103040</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774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169146</xdr:rowOff>
    </xdr:from>
    <xdr:to>
      <xdr:col>19</xdr:col>
      <xdr:colOff>177800</xdr:colOff>
      <xdr:row>58</xdr:row>
      <xdr:rowOff>17272</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9941796"/>
          <a:ext cx="889000" cy="19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5522</xdr:rowOff>
    </xdr:from>
    <xdr:to>
      <xdr:col>20</xdr:col>
      <xdr:colOff>38100</xdr:colOff>
      <xdr:row>57</xdr:row>
      <xdr:rowOff>107122</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778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123649</xdr:rowOff>
    </xdr:from>
    <xdr:ext cx="599010"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497795" y="9553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17272</xdr:rowOff>
    </xdr:from>
    <xdr:to>
      <xdr:col>15</xdr:col>
      <xdr:colOff>50800</xdr:colOff>
      <xdr:row>58</xdr:row>
      <xdr:rowOff>24850</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9961372"/>
          <a:ext cx="889000" cy="7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39268</xdr:rowOff>
    </xdr:from>
    <xdr:to>
      <xdr:col>15</xdr:col>
      <xdr:colOff>101600</xdr:colOff>
      <xdr:row>57</xdr:row>
      <xdr:rowOff>140868</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811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157395</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08795" y="9587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24850</xdr:rowOff>
    </xdr:from>
    <xdr:to>
      <xdr:col>10</xdr:col>
      <xdr:colOff>114300</xdr:colOff>
      <xdr:row>58</xdr:row>
      <xdr:rowOff>29738</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9968950"/>
          <a:ext cx="889000" cy="4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52315</xdr:rowOff>
    </xdr:from>
    <xdr:to>
      <xdr:col>10</xdr:col>
      <xdr:colOff>165100</xdr:colOff>
      <xdr:row>57</xdr:row>
      <xdr:rowOff>153915</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82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170442</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19795" y="9600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145038</xdr:rowOff>
    </xdr:from>
    <xdr:to>
      <xdr:col>6</xdr:col>
      <xdr:colOff>38100</xdr:colOff>
      <xdr:row>58</xdr:row>
      <xdr:rowOff>75188</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91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91715</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30795" y="9692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119982</xdr:rowOff>
    </xdr:from>
    <xdr:to>
      <xdr:col>24</xdr:col>
      <xdr:colOff>114300</xdr:colOff>
      <xdr:row>58</xdr:row>
      <xdr:rowOff>50132</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892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34909</xdr:rowOff>
    </xdr:from>
    <xdr:ext cx="599010"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807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118346</xdr:rowOff>
    </xdr:from>
    <xdr:to>
      <xdr:col>20</xdr:col>
      <xdr:colOff>38100</xdr:colOff>
      <xdr:row>58</xdr:row>
      <xdr:rowOff>48496</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890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39623</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497795" y="9983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137922</xdr:rowOff>
    </xdr:from>
    <xdr:to>
      <xdr:col>15</xdr:col>
      <xdr:colOff>101600</xdr:colOff>
      <xdr:row>58</xdr:row>
      <xdr:rowOff>68072</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910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59199</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08795" y="10003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145500</xdr:rowOff>
    </xdr:from>
    <xdr:to>
      <xdr:col>10</xdr:col>
      <xdr:colOff>165100</xdr:colOff>
      <xdr:row>58</xdr:row>
      <xdr:rowOff>75650</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91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66777</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19795" y="10010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150388</xdr:rowOff>
    </xdr:from>
    <xdr:to>
      <xdr:col>6</xdr:col>
      <xdr:colOff>38100</xdr:colOff>
      <xdr:row>58</xdr:row>
      <xdr:rowOff>80538</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923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71665</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30795" y="10015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91539</xdr:rowOff>
    </xdr:from>
    <xdr:to>
      <xdr:col>24</xdr:col>
      <xdr:colOff>62865</xdr:colOff>
      <xdr:row>78</xdr:row>
      <xdr:rowOff>137272</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435939"/>
          <a:ext cx="1270" cy="1074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141099</xdr:rowOff>
    </xdr:from>
    <xdr:ext cx="378565"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5141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137272</xdr:rowOff>
    </xdr:from>
    <xdr:to>
      <xdr:col>24</xdr:col>
      <xdr:colOff>152400</xdr:colOff>
      <xdr:row>78</xdr:row>
      <xdr:rowOff>137272</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510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38216</xdr:rowOff>
    </xdr:from>
    <xdr:ext cx="599010"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2211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91539</xdr:rowOff>
    </xdr:from>
    <xdr:to>
      <xdr:col>24</xdr:col>
      <xdr:colOff>152400</xdr:colOff>
      <xdr:row>72</xdr:row>
      <xdr:rowOff>91539</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435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53710</xdr:rowOff>
    </xdr:from>
    <xdr:to>
      <xdr:col>24</xdr:col>
      <xdr:colOff>63500</xdr:colOff>
      <xdr:row>78</xdr:row>
      <xdr:rowOff>56435</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3797300" y="13426810"/>
          <a:ext cx="838200" cy="2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99359</xdr:rowOff>
    </xdr:from>
    <xdr:ext cx="534377"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31295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76482</xdr:rowOff>
    </xdr:from>
    <xdr:to>
      <xdr:col>24</xdr:col>
      <xdr:colOff>114300</xdr:colOff>
      <xdr:row>78</xdr:row>
      <xdr:rowOff>6632</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27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56435</xdr:rowOff>
    </xdr:from>
    <xdr:to>
      <xdr:col>19</xdr:col>
      <xdr:colOff>177800</xdr:colOff>
      <xdr:row>78</xdr:row>
      <xdr:rowOff>60956</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2908300" y="13429535"/>
          <a:ext cx="889000" cy="4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81663</xdr:rowOff>
    </xdr:from>
    <xdr:to>
      <xdr:col>20</xdr:col>
      <xdr:colOff>38100</xdr:colOff>
      <xdr:row>78</xdr:row>
      <xdr:rowOff>11813</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283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28340</xdr:rowOff>
    </xdr:from>
    <xdr:ext cx="534377"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30111" y="13058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59644</xdr:rowOff>
    </xdr:from>
    <xdr:to>
      <xdr:col>15</xdr:col>
      <xdr:colOff>50800</xdr:colOff>
      <xdr:row>78</xdr:row>
      <xdr:rowOff>60956</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2019300" y="13432744"/>
          <a:ext cx="889000" cy="1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92749</xdr:rowOff>
    </xdr:from>
    <xdr:to>
      <xdr:col>15</xdr:col>
      <xdr:colOff>101600</xdr:colOff>
      <xdr:row>78</xdr:row>
      <xdr:rowOff>22899</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294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39426</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41111" y="13069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59644</xdr:rowOff>
    </xdr:from>
    <xdr:to>
      <xdr:col>10</xdr:col>
      <xdr:colOff>114300</xdr:colOff>
      <xdr:row>78</xdr:row>
      <xdr:rowOff>72588</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1130300" y="13432744"/>
          <a:ext cx="889000" cy="12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110832</xdr:rowOff>
    </xdr:from>
    <xdr:to>
      <xdr:col>10</xdr:col>
      <xdr:colOff>165100</xdr:colOff>
      <xdr:row>78</xdr:row>
      <xdr:rowOff>40982</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31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57509</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52111" y="13087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16151</xdr:rowOff>
    </xdr:from>
    <xdr:to>
      <xdr:col>6</xdr:col>
      <xdr:colOff>38100</xdr:colOff>
      <xdr:row>78</xdr:row>
      <xdr:rowOff>117751</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389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134278</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63111" y="13164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2910</xdr:rowOff>
    </xdr:from>
    <xdr:to>
      <xdr:col>24</xdr:col>
      <xdr:colOff>114300</xdr:colOff>
      <xdr:row>78</xdr:row>
      <xdr:rowOff>104510</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376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89287</xdr:rowOff>
    </xdr:from>
    <xdr:ext cx="534377"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3290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5635</xdr:rowOff>
    </xdr:from>
    <xdr:to>
      <xdr:col>20</xdr:col>
      <xdr:colOff>38100</xdr:colOff>
      <xdr:row>78</xdr:row>
      <xdr:rowOff>107235</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378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98362</xdr:rowOff>
    </xdr:from>
    <xdr:ext cx="534377"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30111" y="13471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10156</xdr:rowOff>
    </xdr:from>
    <xdr:to>
      <xdr:col>15</xdr:col>
      <xdr:colOff>101600</xdr:colOff>
      <xdr:row>78</xdr:row>
      <xdr:rowOff>111756</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383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102883</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41111" y="13475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8844</xdr:rowOff>
    </xdr:from>
    <xdr:to>
      <xdr:col>10</xdr:col>
      <xdr:colOff>165100</xdr:colOff>
      <xdr:row>78</xdr:row>
      <xdr:rowOff>110444</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381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101571</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52111" y="13474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21788</xdr:rowOff>
    </xdr:from>
    <xdr:to>
      <xdr:col>6</xdr:col>
      <xdr:colOff>38100</xdr:colOff>
      <xdr:row>78</xdr:row>
      <xdr:rowOff>123388</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394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114515</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63111" y="13487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a:extLst>
            <a:ext uri="{FF2B5EF4-FFF2-40B4-BE49-F238E27FC236}">
              <a16:creationId xmlns:a16="http://schemas.microsoft.com/office/drawing/2014/main" id="{00000000-0008-0000-06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18520</xdr:rowOff>
    </xdr:from>
    <xdr:to>
      <xdr:col>24</xdr:col>
      <xdr:colOff>62865</xdr:colOff>
      <xdr:row>97</xdr:row>
      <xdr:rowOff>108755</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flipV="1">
          <a:off x="4633595" y="15449020"/>
          <a:ext cx="1270" cy="1290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112582</xdr:rowOff>
    </xdr:from>
    <xdr:ext cx="534377" cy="259045"/>
    <xdr:sp macro="" textlink="">
      <xdr:nvSpPr>
        <xdr:cNvPr id="225" name="扶助費最小値テキスト">
          <a:extLst>
            <a:ext uri="{FF2B5EF4-FFF2-40B4-BE49-F238E27FC236}">
              <a16:creationId xmlns:a16="http://schemas.microsoft.com/office/drawing/2014/main" id="{00000000-0008-0000-0600-0000E1000000}"/>
            </a:ext>
          </a:extLst>
        </xdr:cNvPr>
        <xdr:cNvSpPr txBox="1"/>
      </xdr:nvSpPr>
      <xdr:spPr>
        <a:xfrm>
          <a:off x="4686300" y="16743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108755</xdr:rowOff>
    </xdr:from>
    <xdr:to>
      <xdr:col>24</xdr:col>
      <xdr:colOff>152400</xdr:colOff>
      <xdr:row>97</xdr:row>
      <xdr:rowOff>108755</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6739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136647</xdr:rowOff>
    </xdr:from>
    <xdr:ext cx="599010" cy="259045"/>
    <xdr:sp macro="" textlink="">
      <xdr:nvSpPr>
        <xdr:cNvPr id="227" name="扶助費最大値テキスト">
          <a:extLst>
            <a:ext uri="{FF2B5EF4-FFF2-40B4-BE49-F238E27FC236}">
              <a16:creationId xmlns:a16="http://schemas.microsoft.com/office/drawing/2014/main" id="{00000000-0008-0000-0600-0000E3000000}"/>
            </a:ext>
          </a:extLst>
        </xdr:cNvPr>
        <xdr:cNvSpPr txBox="1"/>
      </xdr:nvSpPr>
      <xdr:spPr>
        <a:xfrm>
          <a:off x="4686300" y="15224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18520</xdr:rowOff>
    </xdr:from>
    <xdr:to>
      <xdr:col>24</xdr:col>
      <xdr:colOff>152400</xdr:colOff>
      <xdr:row>90</xdr:row>
      <xdr:rowOff>18520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5449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14649</xdr:rowOff>
    </xdr:from>
    <xdr:to>
      <xdr:col>24</xdr:col>
      <xdr:colOff>63500</xdr:colOff>
      <xdr:row>94</xdr:row>
      <xdr:rowOff>73710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3797300" y="16130949"/>
          <a:ext cx="838200" cy="59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128295</xdr:rowOff>
    </xdr:from>
    <xdr:ext cx="534377" cy="259045"/>
    <xdr:sp macro="" textlink="">
      <xdr:nvSpPr>
        <xdr:cNvPr id="230" name="扶助費平均値テキスト">
          <a:extLst>
            <a:ext uri="{FF2B5EF4-FFF2-40B4-BE49-F238E27FC236}">
              <a16:creationId xmlns:a16="http://schemas.microsoft.com/office/drawing/2014/main" id="{00000000-0008-0000-0600-0000E6000000}"/>
            </a:ext>
          </a:extLst>
        </xdr:cNvPr>
        <xdr:cNvSpPr txBox="1"/>
      </xdr:nvSpPr>
      <xdr:spPr>
        <a:xfrm>
          <a:off x="4686300" y="162445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149868</xdr:rowOff>
    </xdr:from>
    <xdr:to>
      <xdr:col>24</xdr:col>
      <xdr:colOff>114300</xdr:colOff>
      <xdr:row>95</xdr:row>
      <xdr:rowOff>80018</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4584700" y="16266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17681</xdr:rowOff>
    </xdr:from>
    <xdr:to>
      <xdr:col>19</xdr:col>
      <xdr:colOff>177800</xdr:colOff>
      <xdr:row>94</xdr:row>
      <xdr:rowOff>73710</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2908300" y="16133981"/>
          <a:ext cx="889000" cy="56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25433</xdr:rowOff>
    </xdr:from>
    <xdr:to>
      <xdr:col>20</xdr:col>
      <xdr:colOff>38100</xdr:colOff>
      <xdr:row>95</xdr:row>
      <xdr:rowOff>127033</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3746500" y="16313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118160</xdr:rowOff>
    </xdr:from>
    <xdr:ext cx="534377" cy="259045"/>
    <xdr:sp macro="" textlink="">
      <xdr:nvSpPr>
        <xdr:cNvPr id="234" name="テキスト ボックス 233">
          <a:extLst>
            <a:ext uri="{FF2B5EF4-FFF2-40B4-BE49-F238E27FC236}">
              <a16:creationId xmlns:a16="http://schemas.microsoft.com/office/drawing/2014/main" id="{00000000-0008-0000-0600-0000EA000000}"/>
            </a:ext>
          </a:extLst>
        </xdr:cNvPr>
        <xdr:cNvSpPr txBox="1"/>
      </xdr:nvSpPr>
      <xdr:spPr>
        <a:xfrm>
          <a:off x="3530111" y="16405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17681</xdr:rowOff>
    </xdr:from>
    <xdr:to>
      <xdr:col>15</xdr:col>
      <xdr:colOff>50800</xdr:colOff>
      <xdr:row>95</xdr:row>
      <xdr:rowOff>36266</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019300" y="16133981"/>
          <a:ext cx="889000" cy="190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133783</xdr:rowOff>
    </xdr:from>
    <xdr:to>
      <xdr:col>15</xdr:col>
      <xdr:colOff>101600</xdr:colOff>
      <xdr:row>95</xdr:row>
      <xdr:rowOff>63933</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2857500" y="1625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55060</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2641111" y="16342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36266</xdr:rowOff>
    </xdr:from>
    <xdr:to>
      <xdr:col>10</xdr:col>
      <xdr:colOff>114300</xdr:colOff>
      <xdr:row>95</xdr:row>
      <xdr:rowOff>61268</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1130300" y="16324016"/>
          <a:ext cx="889000" cy="25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133705</xdr:rowOff>
    </xdr:from>
    <xdr:to>
      <xdr:col>10</xdr:col>
      <xdr:colOff>165100</xdr:colOff>
      <xdr:row>96</xdr:row>
      <xdr:rowOff>63855</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968500" y="1642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54982</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1752111" y="16514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105953</xdr:rowOff>
    </xdr:from>
    <xdr:to>
      <xdr:col>6</xdr:col>
      <xdr:colOff>38100</xdr:colOff>
      <xdr:row>96</xdr:row>
      <xdr:rowOff>36103</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079500" y="16393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27230</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863111" y="16486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135299</xdr:rowOff>
    </xdr:from>
    <xdr:to>
      <xdr:col>24</xdr:col>
      <xdr:colOff>114300</xdr:colOff>
      <xdr:row>94</xdr:row>
      <xdr:rowOff>65449</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4584700" y="16080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158176</xdr:rowOff>
    </xdr:from>
    <xdr:ext cx="599010" cy="259045"/>
    <xdr:sp macro="" textlink="">
      <xdr:nvSpPr>
        <xdr:cNvPr id="249" name="扶助費該当値テキスト">
          <a:extLst>
            <a:ext uri="{FF2B5EF4-FFF2-40B4-BE49-F238E27FC236}">
              <a16:creationId xmlns:a16="http://schemas.microsoft.com/office/drawing/2014/main" id="{00000000-0008-0000-0600-0000F9000000}"/>
            </a:ext>
          </a:extLst>
        </xdr:cNvPr>
        <xdr:cNvSpPr txBox="1"/>
      </xdr:nvSpPr>
      <xdr:spPr>
        <a:xfrm>
          <a:off x="4686300" y="15931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22910</xdr:rowOff>
    </xdr:from>
    <xdr:to>
      <xdr:col>20</xdr:col>
      <xdr:colOff>38100</xdr:colOff>
      <xdr:row>94</xdr:row>
      <xdr:rowOff>124510</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3746500" y="1613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141037</xdr:rowOff>
    </xdr:from>
    <xdr:ext cx="59901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497795" y="15914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138331</xdr:rowOff>
    </xdr:from>
    <xdr:to>
      <xdr:col>15</xdr:col>
      <xdr:colOff>101600</xdr:colOff>
      <xdr:row>94</xdr:row>
      <xdr:rowOff>68481</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2857500" y="16083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85008</xdr:rowOff>
    </xdr:from>
    <xdr:ext cx="59901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608795" y="15858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156916</xdr:rowOff>
    </xdr:from>
    <xdr:to>
      <xdr:col>10</xdr:col>
      <xdr:colOff>165100</xdr:colOff>
      <xdr:row>95</xdr:row>
      <xdr:rowOff>87066</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968500" y="16273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103593</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752111" y="16048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10468</xdr:rowOff>
    </xdr:from>
    <xdr:to>
      <xdr:col>6</xdr:col>
      <xdr:colOff>38100</xdr:colOff>
      <xdr:row>95</xdr:row>
      <xdr:rowOff>112068</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079500" y="16298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128595</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863111" y="16073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93,398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a:extLst>
            <a:ext uri="{FF2B5EF4-FFF2-40B4-BE49-F238E27FC236}">
              <a16:creationId xmlns:a16="http://schemas.microsoft.com/office/drawing/2014/main" id="{00000000-0008-0000-06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147465</xdr:rowOff>
    </xdr:from>
    <xdr:to>
      <xdr:col>54</xdr:col>
      <xdr:colOff>189865</xdr:colOff>
      <xdr:row>38</xdr:row>
      <xdr:rowOff>31353</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flipV="1">
          <a:off x="10475595" y="5462415"/>
          <a:ext cx="1270" cy="10840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35180</xdr:rowOff>
    </xdr:from>
    <xdr:ext cx="534377" cy="259045"/>
    <xdr:sp macro="" textlink="">
      <xdr:nvSpPr>
        <xdr:cNvPr id="282" name="補助費等最小値テキスト">
          <a:extLst>
            <a:ext uri="{FF2B5EF4-FFF2-40B4-BE49-F238E27FC236}">
              <a16:creationId xmlns:a16="http://schemas.microsoft.com/office/drawing/2014/main" id="{00000000-0008-0000-0600-00001A010000}"/>
            </a:ext>
          </a:extLst>
        </xdr:cNvPr>
        <xdr:cNvSpPr txBox="1"/>
      </xdr:nvSpPr>
      <xdr:spPr>
        <a:xfrm>
          <a:off x="10528300" y="6550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31353</xdr:rowOff>
    </xdr:from>
    <xdr:to>
      <xdr:col>55</xdr:col>
      <xdr:colOff>88900</xdr:colOff>
      <xdr:row>38</xdr:row>
      <xdr:rowOff>31353</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6546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94142</xdr:rowOff>
    </xdr:from>
    <xdr:ext cx="599010" cy="259045"/>
    <xdr:sp macro="" textlink="">
      <xdr:nvSpPr>
        <xdr:cNvPr id="284" name="補助費等最大値テキスト">
          <a:extLst>
            <a:ext uri="{FF2B5EF4-FFF2-40B4-BE49-F238E27FC236}">
              <a16:creationId xmlns:a16="http://schemas.microsoft.com/office/drawing/2014/main" id="{00000000-0008-0000-0600-00001C010000}"/>
            </a:ext>
          </a:extLst>
        </xdr:cNvPr>
        <xdr:cNvSpPr txBox="1"/>
      </xdr:nvSpPr>
      <xdr:spPr>
        <a:xfrm>
          <a:off x="10528300" y="5237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147465</xdr:rowOff>
    </xdr:from>
    <xdr:to>
      <xdr:col>55</xdr:col>
      <xdr:colOff>88900</xdr:colOff>
      <xdr:row>31</xdr:row>
      <xdr:rowOff>147465</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5462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32355</xdr:rowOff>
    </xdr:from>
    <xdr:to>
      <xdr:col>55</xdr:col>
      <xdr:colOff>0</xdr:colOff>
      <xdr:row>37</xdr:row>
      <xdr:rowOff>65864</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9639300" y="6376005"/>
          <a:ext cx="838200" cy="33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870</xdr:rowOff>
    </xdr:from>
    <xdr:ext cx="599010" cy="259045"/>
    <xdr:sp macro="" textlink="">
      <xdr:nvSpPr>
        <xdr:cNvPr id="287" name="補助費等平均値テキスト">
          <a:extLst>
            <a:ext uri="{FF2B5EF4-FFF2-40B4-BE49-F238E27FC236}">
              <a16:creationId xmlns:a16="http://schemas.microsoft.com/office/drawing/2014/main" id="{00000000-0008-0000-0600-00001F010000}"/>
            </a:ext>
          </a:extLst>
        </xdr:cNvPr>
        <xdr:cNvSpPr txBox="1"/>
      </xdr:nvSpPr>
      <xdr:spPr>
        <a:xfrm>
          <a:off x="10528300" y="60016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149443</xdr:rowOff>
    </xdr:from>
    <xdr:to>
      <xdr:col>55</xdr:col>
      <xdr:colOff>50800</xdr:colOff>
      <xdr:row>36</xdr:row>
      <xdr:rowOff>79593</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10426700" y="6150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32355</xdr:rowOff>
    </xdr:from>
    <xdr:to>
      <xdr:col>50</xdr:col>
      <xdr:colOff>114300</xdr:colOff>
      <xdr:row>37</xdr:row>
      <xdr:rowOff>126666</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8750300" y="6376005"/>
          <a:ext cx="889000" cy="94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14757</xdr:rowOff>
    </xdr:from>
    <xdr:to>
      <xdr:col>50</xdr:col>
      <xdr:colOff>165100</xdr:colOff>
      <xdr:row>36</xdr:row>
      <xdr:rowOff>116357</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9588500" y="6186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132884</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9339795" y="5962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66672</xdr:rowOff>
    </xdr:from>
    <xdr:to>
      <xdr:col>45</xdr:col>
      <xdr:colOff>177800</xdr:colOff>
      <xdr:row>37</xdr:row>
      <xdr:rowOff>126666</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7861300" y="6238872"/>
          <a:ext cx="889000" cy="231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55259</xdr:rowOff>
    </xdr:from>
    <xdr:to>
      <xdr:col>46</xdr:col>
      <xdr:colOff>38100</xdr:colOff>
      <xdr:row>36</xdr:row>
      <xdr:rowOff>156859</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8699500" y="622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1936</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8450795" y="6002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66672</xdr:rowOff>
    </xdr:from>
    <xdr:to>
      <xdr:col>41</xdr:col>
      <xdr:colOff>50800</xdr:colOff>
      <xdr:row>37</xdr:row>
      <xdr:rowOff>155868</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6972300" y="6238872"/>
          <a:ext cx="889000" cy="260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37204</xdr:rowOff>
    </xdr:from>
    <xdr:to>
      <xdr:col>41</xdr:col>
      <xdr:colOff>101600</xdr:colOff>
      <xdr:row>35</xdr:row>
      <xdr:rowOff>138804</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7810500" y="6037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155331</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7561795" y="5813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50920</xdr:rowOff>
    </xdr:from>
    <xdr:to>
      <xdr:col>36</xdr:col>
      <xdr:colOff>165100</xdr:colOff>
      <xdr:row>37</xdr:row>
      <xdr:rowOff>152520</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6921500" y="639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169047</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6672795" y="6169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15064</xdr:rowOff>
    </xdr:from>
    <xdr:to>
      <xdr:col>55</xdr:col>
      <xdr:colOff>50800</xdr:colOff>
      <xdr:row>37</xdr:row>
      <xdr:rowOff>116664</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10426700" y="635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164941</xdr:rowOff>
    </xdr:from>
    <xdr:ext cx="599010" cy="259045"/>
    <xdr:sp macro="" textlink="">
      <xdr:nvSpPr>
        <xdr:cNvPr id="306" name="補助費等該当値テキスト">
          <a:extLst>
            <a:ext uri="{FF2B5EF4-FFF2-40B4-BE49-F238E27FC236}">
              <a16:creationId xmlns:a16="http://schemas.microsoft.com/office/drawing/2014/main" id="{00000000-0008-0000-0600-000032010000}"/>
            </a:ext>
          </a:extLst>
        </xdr:cNvPr>
        <xdr:cNvSpPr txBox="1"/>
      </xdr:nvSpPr>
      <xdr:spPr>
        <a:xfrm>
          <a:off x="10528300" y="6337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153005</xdr:rowOff>
    </xdr:from>
    <xdr:to>
      <xdr:col>50</xdr:col>
      <xdr:colOff>165100</xdr:colOff>
      <xdr:row>37</xdr:row>
      <xdr:rowOff>83155</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9588500" y="632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74282</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339795" y="64179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75866</xdr:rowOff>
    </xdr:from>
    <xdr:to>
      <xdr:col>46</xdr:col>
      <xdr:colOff>38100</xdr:colOff>
      <xdr:row>38</xdr:row>
      <xdr:rowOff>6016</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8699500" y="6419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168593</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450795" y="6512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15872</xdr:rowOff>
    </xdr:from>
    <xdr:to>
      <xdr:col>41</xdr:col>
      <xdr:colOff>101600</xdr:colOff>
      <xdr:row>36</xdr:row>
      <xdr:rowOff>117472</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7810500" y="6188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108599</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561795" y="6280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105068</xdr:rowOff>
    </xdr:from>
    <xdr:to>
      <xdr:col>36</xdr:col>
      <xdr:colOff>165100</xdr:colOff>
      <xdr:row>38</xdr:row>
      <xdr:rowOff>35218</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6921500" y="6448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26345</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672795" y="6541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a:extLst>
            <a:ext uri="{FF2B5EF4-FFF2-40B4-BE49-F238E27FC236}">
              <a16:creationId xmlns:a16="http://schemas.microsoft.com/office/drawing/2014/main" id="{00000000-0008-0000-06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75465</xdr:rowOff>
    </xdr:from>
    <xdr:to>
      <xdr:col>54</xdr:col>
      <xdr:colOff>189865</xdr:colOff>
      <xdr:row>59</xdr:row>
      <xdr:rowOff>39693</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flipV="1">
          <a:off x="10475595" y="8647965"/>
          <a:ext cx="1270" cy="1507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43520</xdr:rowOff>
    </xdr:from>
    <xdr:ext cx="469744" cy="259045"/>
    <xdr:sp macro="" textlink="">
      <xdr:nvSpPr>
        <xdr:cNvPr id="339" name="普通建設事業費最小値テキスト">
          <a:extLst>
            <a:ext uri="{FF2B5EF4-FFF2-40B4-BE49-F238E27FC236}">
              <a16:creationId xmlns:a16="http://schemas.microsoft.com/office/drawing/2014/main" id="{00000000-0008-0000-0600-000053010000}"/>
            </a:ext>
          </a:extLst>
        </xdr:cNvPr>
        <xdr:cNvSpPr txBox="1"/>
      </xdr:nvSpPr>
      <xdr:spPr>
        <a:xfrm>
          <a:off x="10528300" y="10159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39693</xdr:rowOff>
    </xdr:from>
    <xdr:to>
      <xdr:col>55</xdr:col>
      <xdr:colOff>88900</xdr:colOff>
      <xdr:row>59</xdr:row>
      <xdr:rowOff>39693</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10388600" y="10155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22142</xdr:rowOff>
    </xdr:from>
    <xdr:ext cx="690189" cy="259045"/>
    <xdr:sp macro="" textlink="">
      <xdr:nvSpPr>
        <xdr:cNvPr id="341" name="普通建設事業費最大値テキスト">
          <a:extLst>
            <a:ext uri="{FF2B5EF4-FFF2-40B4-BE49-F238E27FC236}">
              <a16:creationId xmlns:a16="http://schemas.microsoft.com/office/drawing/2014/main" id="{00000000-0008-0000-0600-000055010000}"/>
            </a:ext>
          </a:extLst>
        </xdr:cNvPr>
        <xdr:cNvSpPr txBox="1"/>
      </xdr:nvSpPr>
      <xdr:spPr>
        <a:xfrm>
          <a:off x="10528300" y="84231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1,984,298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75465</xdr:rowOff>
    </xdr:from>
    <xdr:to>
      <xdr:col>55</xdr:col>
      <xdr:colOff>88900</xdr:colOff>
      <xdr:row>50</xdr:row>
      <xdr:rowOff>75465</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8647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137182</xdr:rowOff>
    </xdr:from>
    <xdr:to>
      <xdr:col>55</xdr:col>
      <xdr:colOff>0</xdr:colOff>
      <xdr:row>58</xdr:row>
      <xdr:rowOff>144032</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9639300" y="10081282"/>
          <a:ext cx="838200" cy="6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134377</xdr:rowOff>
    </xdr:from>
    <xdr:ext cx="599010" cy="259045"/>
    <xdr:sp macro="" textlink="">
      <xdr:nvSpPr>
        <xdr:cNvPr id="344" name="普通建設事業費平均値テキスト">
          <a:extLst>
            <a:ext uri="{FF2B5EF4-FFF2-40B4-BE49-F238E27FC236}">
              <a16:creationId xmlns:a16="http://schemas.microsoft.com/office/drawing/2014/main" id="{00000000-0008-0000-0600-000058010000}"/>
            </a:ext>
          </a:extLst>
        </xdr:cNvPr>
        <xdr:cNvSpPr txBox="1"/>
      </xdr:nvSpPr>
      <xdr:spPr>
        <a:xfrm>
          <a:off x="10528300" y="97355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295,341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111500</xdr:rowOff>
    </xdr:from>
    <xdr:to>
      <xdr:col>55</xdr:col>
      <xdr:colOff>50800</xdr:colOff>
      <xdr:row>58</xdr:row>
      <xdr:rowOff>41650</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10426700" y="988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136299</xdr:rowOff>
    </xdr:from>
    <xdr:to>
      <xdr:col>50</xdr:col>
      <xdr:colOff>114300</xdr:colOff>
      <xdr:row>58</xdr:row>
      <xdr:rowOff>144032</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8750300" y="10080399"/>
          <a:ext cx="889000" cy="7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121471</xdr:rowOff>
    </xdr:from>
    <xdr:to>
      <xdr:col>50</xdr:col>
      <xdr:colOff>165100</xdr:colOff>
      <xdr:row>58</xdr:row>
      <xdr:rowOff>51621</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9588500" y="9894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68148</xdr:rowOff>
    </xdr:from>
    <xdr:ext cx="599010"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9339795" y="9669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136299</xdr:rowOff>
    </xdr:from>
    <xdr:to>
      <xdr:col>45</xdr:col>
      <xdr:colOff>177800</xdr:colOff>
      <xdr:row>58</xdr:row>
      <xdr:rowOff>160537</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7861300" y="10080399"/>
          <a:ext cx="889000" cy="2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125120</xdr:rowOff>
    </xdr:from>
    <xdr:to>
      <xdr:col>46</xdr:col>
      <xdr:colOff>38100</xdr:colOff>
      <xdr:row>58</xdr:row>
      <xdr:rowOff>55270</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8699500" y="9897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71797</xdr:rowOff>
    </xdr:from>
    <xdr:ext cx="599010"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8450795" y="9672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122494</xdr:rowOff>
    </xdr:from>
    <xdr:to>
      <xdr:col>41</xdr:col>
      <xdr:colOff>50800</xdr:colOff>
      <xdr:row>58</xdr:row>
      <xdr:rowOff>160537</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6972300" y="10066594"/>
          <a:ext cx="889000" cy="3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107162</xdr:rowOff>
    </xdr:from>
    <xdr:to>
      <xdr:col>41</xdr:col>
      <xdr:colOff>101600</xdr:colOff>
      <xdr:row>58</xdr:row>
      <xdr:rowOff>37312</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7810500" y="9879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53839</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7561795" y="9655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20111</xdr:rowOff>
    </xdr:from>
    <xdr:to>
      <xdr:col>36</xdr:col>
      <xdr:colOff>165100</xdr:colOff>
      <xdr:row>58</xdr:row>
      <xdr:rowOff>121711</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6921500" y="9964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138238</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6672795" y="9739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86382</xdr:rowOff>
    </xdr:from>
    <xdr:to>
      <xdr:col>55</xdr:col>
      <xdr:colOff>50800</xdr:colOff>
      <xdr:row>59</xdr:row>
      <xdr:rowOff>16532</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10426700" y="10030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1309</xdr:rowOff>
    </xdr:from>
    <xdr:ext cx="599010" cy="259045"/>
    <xdr:sp macro="" textlink="">
      <xdr:nvSpPr>
        <xdr:cNvPr id="363" name="普通建設事業費該当値テキスト">
          <a:extLst>
            <a:ext uri="{FF2B5EF4-FFF2-40B4-BE49-F238E27FC236}">
              <a16:creationId xmlns:a16="http://schemas.microsoft.com/office/drawing/2014/main" id="{00000000-0008-0000-0600-00006B010000}"/>
            </a:ext>
          </a:extLst>
        </xdr:cNvPr>
        <xdr:cNvSpPr txBox="1"/>
      </xdr:nvSpPr>
      <xdr:spPr>
        <a:xfrm>
          <a:off x="10528300" y="9945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93232</xdr:rowOff>
    </xdr:from>
    <xdr:to>
      <xdr:col>50</xdr:col>
      <xdr:colOff>165100</xdr:colOff>
      <xdr:row>59</xdr:row>
      <xdr:rowOff>23382</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9588500" y="1003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14509</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372111" y="10130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85499</xdr:rowOff>
    </xdr:from>
    <xdr:to>
      <xdr:col>46</xdr:col>
      <xdr:colOff>38100</xdr:colOff>
      <xdr:row>59</xdr:row>
      <xdr:rowOff>15649</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8699500" y="10029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59</xdr:row>
      <xdr:rowOff>6776</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450795" y="10122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109737</xdr:rowOff>
    </xdr:from>
    <xdr:to>
      <xdr:col>41</xdr:col>
      <xdr:colOff>101600</xdr:colOff>
      <xdr:row>59</xdr:row>
      <xdr:rowOff>39887</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7810500" y="10053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31014</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594111" y="10146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71694</xdr:rowOff>
    </xdr:from>
    <xdr:to>
      <xdr:col>36</xdr:col>
      <xdr:colOff>165100</xdr:colOff>
      <xdr:row>59</xdr:row>
      <xdr:rowOff>1844</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6921500" y="10015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164421</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672795" y="10108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21970</xdr:rowOff>
    </xdr:from>
    <xdr:ext cx="685572"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5918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57513</xdr:rowOff>
    </xdr:from>
    <xdr:to>
      <xdr:col>54</xdr:col>
      <xdr:colOff>189865</xdr:colOff>
      <xdr:row>79</xdr:row>
      <xdr:rowOff>98879</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230463"/>
          <a:ext cx="1270" cy="14129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4190</xdr:rowOff>
    </xdr:from>
    <xdr:ext cx="690189"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20056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1,298,000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57513</xdr:rowOff>
    </xdr:from>
    <xdr:to>
      <xdr:col>55</xdr:col>
      <xdr:colOff>88900</xdr:colOff>
      <xdr:row>71</xdr:row>
      <xdr:rowOff>57513</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230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98845</xdr:rowOff>
    </xdr:from>
    <xdr:to>
      <xdr:col>55</xdr:col>
      <xdr:colOff>0</xdr:colOff>
      <xdr:row>79</xdr:row>
      <xdr:rowOff>98879</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9639300" y="13643395"/>
          <a:ext cx="838200" cy="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166082</xdr:rowOff>
    </xdr:from>
    <xdr:ext cx="534377"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3677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143205</xdr:rowOff>
    </xdr:from>
    <xdr:to>
      <xdr:col>55</xdr:col>
      <xdr:colOff>50800</xdr:colOff>
      <xdr:row>79</xdr:row>
      <xdr:rowOff>73355</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516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74177</xdr:rowOff>
    </xdr:from>
    <xdr:to>
      <xdr:col>50</xdr:col>
      <xdr:colOff>114300</xdr:colOff>
      <xdr:row>79</xdr:row>
      <xdr:rowOff>98879</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8750300" y="13618727"/>
          <a:ext cx="889000" cy="24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134472</xdr:rowOff>
    </xdr:from>
    <xdr:to>
      <xdr:col>50</xdr:col>
      <xdr:colOff>165100</xdr:colOff>
      <xdr:row>79</xdr:row>
      <xdr:rowOff>64622</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507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81149</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72111" y="13282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74177</xdr:rowOff>
    </xdr:from>
    <xdr:to>
      <xdr:col>45</xdr:col>
      <xdr:colOff>177800</xdr:colOff>
      <xdr:row>79</xdr:row>
      <xdr:rowOff>97340</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7861300" y="13618727"/>
          <a:ext cx="889000" cy="23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146106</xdr:rowOff>
    </xdr:from>
    <xdr:to>
      <xdr:col>46</xdr:col>
      <xdr:colOff>38100</xdr:colOff>
      <xdr:row>79</xdr:row>
      <xdr:rowOff>76256</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519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92783</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83111" y="13294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40948</xdr:rowOff>
    </xdr:from>
    <xdr:to>
      <xdr:col>41</xdr:col>
      <xdr:colOff>50800</xdr:colOff>
      <xdr:row>79</xdr:row>
      <xdr:rowOff>97340</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6972300" y="13585498"/>
          <a:ext cx="889000" cy="56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132890</xdr:rowOff>
    </xdr:from>
    <xdr:to>
      <xdr:col>41</xdr:col>
      <xdr:colOff>101600</xdr:colOff>
      <xdr:row>79</xdr:row>
      <xdr:rowOff>63040</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50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79567</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94111" y="13281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693</xdr:rowOff>
    </xdr:from>
    <xdr:to>
      <xdr:col>36</xdr:col>
      <xdr:colOff>165100</xdr:colOff>
      <xdr:row>79</xdr:row>
      <xdr:rowOff>102293</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54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93420</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05111" y="13637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48045</xdr:rowOff>
    </xdr:from>
    <xdr:to>
      <xdr:col>55</xdr:col>
      <xdr:colOff>50800</xdr:colOff>
      <xdr:row>79</xdr:row>
      <xdr:rowOff>149645</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3592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134422</xdr:rowOff>
    </xdr:from>
    <xdr:ext cx="313932"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350752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48079</xdr:rowOff>
    </xdr:from>
    <xdr:to>
      <xdr:col>50</xdr:col>
      <xdr:colOff>165100</xdr:colOff>
      <xdr:row>79</xdr:row>
      <xdr:rowOff>149679</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79</xdr:row>
      <xdr:rowOff>140806</xdr:rowOff>
    </xdr:from>
    <xdr:ext cx="249299"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514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23377</xdr:rowOff>
    </xdr:from>
    <xdr:to>
      <xdr:col>46</xdr:col>
      <xdr:colOff>38100</xdr:colOff>
      <xdr:row>79</xdr:row>
      <xdr:rowOff>124977</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3567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116104</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483111" y="13660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46540</xdr:rowOff>
    </xdr:from>
    <xdr:to>
      <xdr:col>41</xdr:col>
      <xdr:colOff>101600</xdr:colOff>
      <xdr:row>79</xdr:row>
      <xdr:rowOff>148140</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3591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139267</xdr:rowOff>
    </xdr:from>
    <xdr:ext cx="469744"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626428" y="13683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161598</xdr:rowOff>
    </xdr:from>
    <xdr:to>
      <xdr:col>36</xdr:col>
      <xdr:colOff>165100</xdr:colOff>
      <xdr:row>79</xdr:row>
      <xdr:rowOff>91748</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3534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108275</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05111" y="13309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21970</xdr:rowOff>
    </xdr:from>
    <xdr:ext cx="685572"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5918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a:extLst>
            <a:ext uri="{FF2B5EF4-FFF2-40B4-BE49-F238E27FC236}">
              <a16:creationId xmlns:a16="http://schemas.microsoft.com/office/drawing/2014/main" id="{00000000-0008-0000-06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143419</xdr:rowOff>
    </xdr:from>
    <xdr:to>
      <xdr:col>54</xdr:col>
      <xdr:colOff>189865</xdr:colOff>
      <xdr:row>99</xdr:row>
      <xdr:rowOff>98879</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10475595" y="15573919"/>
          <a:ext cx="1270" cy="1498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102706</xdr:rowOff>
    </xdr:from>
    <xdr:ext cx="249299" cy="259045"/>
    <xdr:sp macro="" textlink="">
      <xdr:nvSpPr>
        <xdr:cNvPr id="457" name="普通建設事業費 （ うち更新整備　）最小値テキスト">
          <a:extLst>
            <a:ext uri="{FF2B5EF4-FFF2-40B4-BE49-F238E27FC236}">
              <a16:creationId xmlns:a16="http://schemas.microsoft.com/office/drawing/2014/main" id="{00000000-0008-0000-0600-0000C9010000}"/>
            </a:ext>
          </a:extLst>
        </xdr:cNvPr>
        <xdr:cNvSpPr txBox="1"/>
      </xdr:nvSpPr>
      <xdr:spPr>
        <a:xfrm>
          <a:off x="10528300" y="17076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98879</xdr:rowOff>
    </xdr:from>
    <xdr:to>
      <xdr:col>55</xdr:col>
      <xdr:colOff>88900</xdr:colOff>
      <xdr:row>99</xdr:row>
      <xdr:rowOff>98879</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90096</xdr:rowOff>
    </xdr:from>
    <xdr:ext cx="690189" cy="259045"/>
    <xdr:sp macro="" textlink="">
      <xdr:nvSpPr>
        <xdr:cNvPr id="459" name="普通建設事業費 （ うち更新整備　）最大値テキスト">
          <a:extLst>
            <a:ext uri="{FF2B5EF4-FFF2-40B4-BE49-F238E27FC236}">
              <a16:creationId xmlns:a16="http://schemas.microsoft.com/office/drawing/2014/main" id="{00000000-0008-0000-0600-0000CB010000}"/>
            </a:ext>
          </a:extLst>
        </xdr:cNvPr>
        <xdr:cNvSpPr txBox="1"/>
      </xdr:nvSpPr>
      <xdr:spPr>
        <a:xfrm>
          <a:off x="10528300" y="1534914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1,376,584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143419</xdr:rowOff>
    </xdr:from>
    <xdr:to>
      <xdr:col>55</xdr:col>
      <xdr:colOff>88900</xdr:colOff>
      <xdr:row>90</xdr:row>
      <xdr:rowOff>143419</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5573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169901</xdr:rowOff>
    </xdr:from>
    <xdr:to>
      <xdr:col>55</xdr:col>
      <xdr:colOff>0</xdr:colOff>
      <xdr:row>99</xdr:row>
      <xdr:rowOff>4535</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9639300" y="16972001"/>
          <a:ext cx="838200" cy="6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44132</xdr:rowOff>
    </xdr:from>
    <xdr:ext cx="599010" cy="259045"/>
    <xdr:sp macro="" textlink="">
      <xdr:nvSpPr>
        <xdr:cNvPr id="462" name="普通建設事業費 （ うち更新整備　）平均値テキスト">
          <a:extLst>
            <a:ext uri="{FF2B5EF4-FFF2-40B4-BE49-F238E27FC236}">
              <a16:creationId xmlns:a16="http://schemas.microsoft.com/office/drawing/2014/main" id="{00000000-0008-0000-0600-0000CE010000}"/>
            </a:ext>
          </a:extLst>
        </xdr:cNvPr>
        <xdr:cNvSpPr txBox="1"/>
      </xdr:nvSpPr>
      <xdr:spPr>
        <a:xfrm>
          <a:off x="10528300" y="166747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21255</xdr:rowOff>
    </xdr:from>
    <xdr:to>
      <xdr:col>55</xdr:col>
      <xdr:colOff>50800</xdr:colOff>
      <xdr:row>98</xdr:row>
      <xdr:rowOff>122855</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10426700" y="168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4535</xdr:rowOff>
    </xdr:from>
    <xdr:to>
      <xdr:col>50</xdr:col>
      <xdr:colOff>114300</xdr:colOff>
      <xdr:row>99</xdr:row>
      <xdr:rowOff>21357</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8750300" y="16978085"/>
          <a:ext cx="889000" cy="16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44664</xdr:rowOff>
    </xdr:from>
    <xdr:to>
      <xdr:col>50</xdr:col>
      <xdr:colOff>165100</xdr:colOff>
      <xdr:row>98</xdr:row>
      <xdr:rowOff>146264</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9588500" y="16846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162791</xdr:rowOff>
    </xdr:from>
    <xdr:ext cx="59901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9339795" y="16621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21357</xdr:rowOff>
    </xdr:from>
    <xdr:to>
      <xdr:col>45</xdr:col>
      <xdr:colOff>177800</xdr:colOff>
      <xdr:row>99</xdr:row>
      <xdr:rowOff>34345</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7861300" y="16994907"/>
          <a:ext cx="889000" cy="12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57206</xdr:rowOff>
    </xdr:from>
    <xdr:to>
      <xdr:col>46</xdr:col>
      <xdr:colOff>38100</xdr:colOff>
      <xdr:row>98</xdr:row>
      <xdr:rowOff>158806</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8699500" y="16859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3883</xdr:rowOff>
    </xdr:from>
    <xdr:ext cx="59901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450795" y="16634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32668</xdr:rowOff>
    </xdr:from>
    <xdr:to>
      <xdr:col>41</xdr:col>
      <xdr:colOff>50800</xdr:colOff>
      <xdr:row>99</xdr:row>
      <xdr:rowOff>34345</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6972300" y="17006218"/>
          <a:ext cx="889000" cy="1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23687</xdr:rowOff>
    </xdr:from>
    <xdr:to>
      <xdr:col>41</xdr:col>
      <xdr:colOff>101600</xdr:colOff>
      <xdr:row>98</xdr:row>
      <xdr:rowOff>125287</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7810500" y="16825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141814</xdr:rowOff>
    </xdr:from>
    <xdr:ext cx="59901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561795" y="16601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96811</xdr:rowOff>
    </xdr:from>
    <xdr:to>
      <xdr:col>36</xdr:col>
      <xdr:colOff>165100</xdr:colOff>
      <xdr:row>99</xdr:row>
      <xdr:rowOff>26961</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6921500" y="16898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43488</xdr:rowOff>
    </xdr:from>
    <xdr:ext cx="59901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672795" y="16674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119101</xdr:rowOff>
    </xdr:from>
    <xdr:to>
      <xdr:col>55</xdr:col>
      <xdr:colOff>50800</xdr:colOff>
      <xdr:row>99</xdr:row>
      <xdr:rowOff>49251</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10426700" y="16921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34028</xdr:rowOff>
    </xdr:from>
    <xdr:ext cx="534377" cy="259045"/>
    <xdr:sp macro="" textlink="">
      <xdr:nvSpPr>
        <xdr:cNvPr id="481" name="普通建設事業費 （ うち更新整備　）該当値テキスト">
          <a:extLst>
            <a:ext uri="{FF2B5EF4-FFF2-40B4-BE49-F238E27FC236}">
              <a16:creationId xmlns:a16="http://schemas.microsoft.com/office/drawing/2014/main" id="{00000000-0008-0000-0600-0000E1010000}"/>
            </a:ext>
          </a:extLst>
        </xdr:cNvPr>
        <xdr:cNvSpPr txBox="1"/>
      </xdr:nvSpPr>
      <xdr:spPr>
        <a:xfrm>
          <a:off x="10528300" y="16836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125185</xdr:rowOff>
    </xdr:from>
    <xdr:to>
      <xdr:col>50</xdr:col>
      <xdr:colOff>165100</xdr:colOff>
      <xdr:row>99</xdr:row>
      <xdr:rowOff>55335</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9588500" y="16927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46462</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372111" y="17020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142007</xdr:rowOff>
    </xdr:from>
    <xdr:to>
      <xdr:col>46</xdr:col>
      <xdr:colOff>38100</xdr:colOff>
      <xdr:row>99</xdr:row>
      <xdr:rowOff>72157</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8699500" y="16944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63284</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483111" y="17036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154995</xdr:rowOff>
    </xdr:from>
    <xdr:to>
      <xdr:col>41</xdr:col>
      <xdr:colOff>101600</xdr:colOff>
      <xdr:row>99</xdr:row>
      <xdr:rowOff>85145</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7810500" y="16957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76272</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594111" y="17049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153318</xdr:rowOff>
    </xdr:from>
    <xdr:to>
      <xdr:col>36</xdr:col>
      <xdr:colOff>165100</xdr:colOff>
      <xdr:row>99</xdr:row>
      <xdr:rowOff>83468</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6921500" y="16955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74595</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705111" y="17048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29</xdr:row>
      <xdr:rowOff>92727</xdr:rowOff>
    </xdr:from>
    <xdr:ext cx="685572"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760428" y="50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a:extLst>
            <a:ext uri="{FF2B5EF4-FFF2-40B4-BE49-F238E27FC236}">
              <a16:creationId xmlns:a16="http://schemas.microsoft.com/office/drawing/2014/main" id="{00000000-0008-0000-06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154162</xdr:rowOff>
    </xdr:from>
    <xdr:to>
      <xdr:col>85</xdr:col>
      <xdr:colOff>126364</xdr:colOff>
      <xdr:row>39</xdr:row>
      <xdr:rowOff>44450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6317595" y="5297662"/>
          <a:ext cx="1269" cy="14333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66526</xdr:rowOff>
    </xdr:from>
    <xdr:ext cx="249299" cy="259045"/>
    <xdr:sp macro="" textlink="">
      <xdr:nvSpPr>
        <xdr:cNvPr id="514" name="災害復旧事業費最小値テキスト">
          <a:extLst>
            <a:ext uri="{FF2B5EF4-FFF2-40B4-BE49-F238E27FC236}">
              <a16:creationId xmlns:a16="http://schemas.microsoft.com/office/drawing/2014/main" id="{00000000-0008-0000-0600-000002020000}"/>
            </a:ext>
          </a:extLst>
        </xdr:cNvPr>
        <xdr:cNvSpPr txBox="1"/>
      </xdr:nvSpPr>
      <xdr:spPr>
        <a:xfrm>
          <a:off x="16370300" y="675307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100839</xdr:rowOff>
    </xdr:from>
    <xdr:ext cx="690189" cy="259045"/>
    <xdr:sp macro="" textlink="">
      <xdr:nvSpPr>
        <xdr:cNvPr id="516" name="災害復旧事業費最大値テキスト">
          <a:extLst>
            <a:ext uri="{FF2B5EF4-FFF2-40B4-BE49-F238E27FC236}">
              <a16:creationId xmlns:a16="http://schemas.microsoft.com/office/drawing/2014/main" id="{00000000-0008-0000-0600-000004020000}"/>
            </a:ext>
          </a:extLst>
        </xdr:cNvPr>
        <xdr:cNvSpPr txBox="1"/>
      </xdr:nvSpPr>
      <xdr:spPr>
        <a:xfrm>
          <a:off x="16370300" y="507288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1,128,613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154162</xdr:rowOff>
    </xdr:from>
    <xdr:to>
      <xdr:col>86</xdr:col>
      <xdr:colOff>25400</xdr:colOff>
      <xdr:row>30</xdr:row>
      <xdr:rowOff>154162</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5297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23663</xdr:rowOff>
    </xdr:from>
    <xdr:to>
      <xdr:col>85</xdr:col>
      <xdr:colOff>127000</xdr:colOff>
      <xdr:row>39</xdr:row>
      <xdr:rowOff>41607</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5481300" y="6710213"/>
          <a:ext cx="838200" cy="17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155425</xdr:rowOff>
    </xdr:from>
    <xdr:ext cx="534377" cy="259045"/>
    <xdr:sp macro="" textlink="">
      <xdr:nvSpPr>
        <xdr:cNvPr id="519" name="災害復旧事業費平均値テキスト">
          <a:extLst>
            <a:ext uri="{FF2B5EF4-FFF2-40B4-BE49-F238E27FC236}">
              <a16:creationId xmlns:a16="http://schemas.microsoft.com/office/drawing/2014/main" id="{00000000-0008-0000-0600-000007020000}"/>
            </a:ext>
          </a:extLst>
        </xdr:cNvPr>
        <xdr:cNvSpPr txBox="1"/>
      </xdr:nvSpPr>
      <xdr:spPr>
        <a:xfrm>
          <a:off x="16370300" y="64990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132548</xdr:rowOff>
    </xdr:from>
    <xdr:to>
      <xdr:col>85</xdr:col>
      <xdr:colOff>177800</xdr:colOff>
      <xdr:row>39</xdr:row>
      <xdr:rowOff>62698</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6268700" y="6647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23663</xdr:rowOff>
    </xdr:from>
    <xdr:to>
      <xdr:col>81</xdr:col>
      <xdr:colOff>50800</xdr:colOff>
      <xdr:row>39</xdr:row>
      <xdr:rowOff>44379</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4592300" y="6710213"/>
          <a:ext cx="889000" cy="20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131738</xdr:rowOff>
    </xdr:from>
    <xdr:to>
      <xdr:col>81</xdr:col>
      <xdr:colOff>101600</xdr:colOff>
      <xdr:row>39</xdr:row>
      <xdr:rowOff>61888</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5430500" y="664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78415</xdr:rowOff>
    </xdr:from>
    <xdr:ext cx="534377"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5214111" y="6422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36137</xdr:rowOff>
    </xdr:from>
    <xdr:to>
      <xdr:col>76</xdr:col>
      <xdr:colOff>114300</xdr:colOff>
      <xdr:row>39</xdr:row>
      <xdr:rowOff>44379</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3703300" y="6722687"/>
          <a:ext cx="889000" cy="8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133103</xdr:rowOff>
    </xdr:from>
    <xdr:to>
      <xdr:col>76</xdr:col>
      <xdr:colOff>165100</xdr:colOff>
      <xdr:row>39</xdr:row>
      <xdr:rowOff>63253</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4541500" y="6648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79779</xdr:rowOff>
    </xdr:from>
    <xdr:ext cx="534377"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325111" y="6423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36137</xdr:rowOff>
    </xdr:from>
    <xdr:to>
      <xdr:col>71</xdr:col>
      <xdr:colOff>177800</xdr:colOff>
      <xdr:row>39</xdr:row>
      <xdr:rowOff>43334</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flipV="1">
          <a:off x="12814300" y="6722687"/>
          <a:ext cx="889000" cy="7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135147</xdr:rowOff>
    </xdr:from>
    <xdr:to>
      <xdr:col>72</xdr:col>
      <xdr:colOff>38100</xdr:colOff>
      <xdr:row>39</xdr:row>
      <xdr:rowOff>65297</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3652500" y="6650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81824</xdr:rowOff>
    </xdr:from>
    <xdr:ext cx="534377"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3436111" y="6425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144156</xdr:rowOff>
    </xdr:from>
    <xdr:to>
      <xdr:col>67</xdr:col>
      <xdr:colOff>101600</xdr:colOff>
      <xdr:row>39</xdr:row>
      <xdr:rowOff>74306</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2763500" y="665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90832</xdr:rowOff>
    </xdr:from>
    <xdr:ext cx="534377"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547111" y="6434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162257</xdr:rowOff>
    </xdr:from>
    <xdr:to>
      <xdr:col>85</xdr:col>
      <xdr:colOff>177800</xdr:colOff>
      <xdr:row>39</xdr:row>
      <xdr:rowOff>92407</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6268700" y="6677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110976</xdr:rowOff>
    </xdr:from>
    <xdr:ext cx="469744" cy="259045"/>
    <xdr:sp macro="" textlink="">
      <xdr:nvSpPr>
        <xdr:cNvPr id="538" name="災害復旧事業費該当値テキスト">
          <a:extLst>
            <a:ext uri="{FF2B5EF4-FFF2-40B4-BE49-F238E27FC236}">
              <a16:creationId xmlns:a16="http://schemas.microsoft.com/office/drawing/2014/main" id="{00000000-0008-0000-0600-00001A020000}"/>
            </a:ext>
          </a:extLst>
        </xdr:cNvPr>
        <xdr:cNvSpPr txBox="1"/>
      </xdr:nvSpPr>
      <xdr:spPr>
        <a:xfrm>
          <a:off x="16370300" y="6626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144313</xdr:rowOff>
    </xdr:from>
    <xdr:to>
      <xdr:col>81</xdr:col>
      <xdr:colOff>101600</xdr:colOff>
      <xdr:row>39</xdr:row>
      <xdr:rowOff>74463</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5430500" y="665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65590</xdr:rowOff>
    </xdr:from>
    <xdr:ext cx="534377"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214111" y="6752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165029</xdr:rowOff>
    </xdr:from>
    <xdr:to>
      <xdr:col>76</xdr:col>
      <xdr:colOff>165100</xdr:colOff>
      <xdr:row>39</xdr:row>
      <xdr:rowOff>95179</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4541500" y="6680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86306</xdr:rowOff>
    </xdr:from>
    <xdr:ext cx="313932"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435333" y="67728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156787</xdr:rowOff>
    </xdr:from>
    <xdr:to>
      <xdr:col>72</xdr:col>
      <xdr:colOff>38100</xdr:colOff>
      <xdr:row>39</xdr:row>
      <xdr:rowOff>86937</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3652500" y="6671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78064</xdr:rowOff>
    </xdr:from>
    <xdr:ext cx="469744"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3468428" y="6764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163984</xdr:rowOff>
    </xdr:from>
    <xdr:to>
      <xdr:col>67</xdr:col>
      <xdr:colOff>101600</xdr:colOff>
      <xdr:row>39</xdr:row>
      <xdr:rowOff>94134</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2763500" y="6679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85261</xdr:rowOff>
    </xdr:from>
    <xdr:ext cx="378565"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625017" y="67718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56</xdr:row>
      <xdr:rowOff>35577</xdr:rowOff>
    </xdr:from>
    <xdr:ext cx="467179"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1978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53</xdr:row>
      <xdr:rowOff>168927</xdr:rowOff>
    </xdr:from>
    <xdr:ext cx="467179"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1978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51</xdr:row>
      <xdr:rowOff>130827</xdr:rowOff>
    </xdr:from>
    <xdr:ext cx="467179"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1978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92727</xdr:rowOff>
    </xdr:from>
    <xdr:ext cx="46717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1978821" y="849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a:extLst>
            <a:ext uri="{FF2B5EF4-FFF2-40B4-BE49-F238E27FC236}">
              <a16:creationId xmlns:a16="http://schemas.microsoft.com/office/drawing/2014/main" id="{00000000-0008-0000-06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115697</xdr:rowOff>
    </xdr:from>
    <xdr:to>
      <xdr:col>85</xdr:col>
      <xdr:colOff>126364</xdr:colOff>
      <xdr:row>59</xdr:row>
      <xdr:rowOff>44450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flipV="1">
          <a:off x="16317595" y="8688197"/>
          <a:ext cx="1269" cy="1471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81932</xdr:rowOff>
    </xdr:from>
    <xdr:ext cx="249299" cy="259045"/>
    <xdr:sp macro="" textlink="">
      <xdr:nvSpPr>
        <xdr:cNvPr id="571" name="失業対策事業費最小値テキスト">
          <a:extLst>
            <a:ext uri="{FF2B5EF4-FFF2-40B4-BE49-F238E27FC236}">
              <a16:creationId xmlns:a16="http://schemas.microsoft.com/office/drawing/2014/main" id="{00000000-0008-0000-0600-00003B020000}"/>
            </a:ext>
          </a:extLst>
        </xdr:cNvPr>
        <xdr:cNvSpPr txBox="1"/>
      </xdr:nvSpPr>
      <xdr:spPr>
        <a:xfrm>
          <a:off x="16370300" y="101974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62374</xdr:rowOff>
    </xdr:from>
    <xdr:ext cx="469744" cy="259045"/>
    <xdr:sp macro="" textlink="">
      <xdr:nvSpPr>
        <xdr:cNvPr id="573" name="失業対策事業費最大値テキスト">
          <a:extLst>
            <a:ext uri="{FF2B5EF4-FFF2-40B4-BE49-F238E27FC236}">
              <a16:creationId xmlns:a16="http://schemas.microsoft.com/office/drawing/2014/main" id="{00000000-0008-0000-0600-00003D020000}"/>
            </a:ext>
          </a:extLst>
        </xdr:cNvPr>
        <xdr:cNvSpPr txBox="1"/>
      </xdr:nvSpPr>
      <xdr:spPr>
        <a:xfrm>
          <a:off x="16370300" y="8463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115697</xdr:rowOff>
    </xdr:from>
    <xdr:to>
      <xdr:col>86</xdr:col>
      <xdr:colOff>25400</xdr:colOff>
      <xdr:row>50</xdr:row>
      <xdr:rowOff>115697</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6230600" y="8688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170832</xdr:rowOff>
    </xdr:from>
    <xdr:ext cx="313932" cy="259045"/>
    <xdr:sp macro="" textlink="">
      <xdr:nvSpPr>
        <xdr:cNvPr id="576" name="失業対策事業費平均値テキスト">
          <a:extLst>
            <a:ext uri="{FF2B5EF4-FFF2-40B4-BE49-F238E27FC236}">
              <a16:creationId xmlns:a16="http://schemas.microsoft.com/office/drawing/2014/main" id="{00000000-0008-0000-0600-000040020000}"/>
            </a:ext>
          </a:extLst>
        </xdr:cNvPr>
        <xdr:cNvSpPr txBox="1"/>
      </xdr:nvSpPr>
      <xdr:spPr>
        <a:xfrm>
          <a:off x="16370300" y="994348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147955</xdr:rowOff>
    </xdr:from>
    <xdr:to>
      <xdr:col>85</xdr:col>
      <xdr:colOff>177800</xdr:colOff>
      <xdr:row>59</xdr:row>
      <xdr:rowOff>78105</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6268700" y="10092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150241</xdr:rowOff>
    </xdr:from>
    <xdr:to>
      <xdr:col>81</xdr:col>
      <xdr:colOff>101600</xdr:colOff>
      <xdr:row>59</xdr:row>
      <xdr:rowOff>80391</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5430500" y="1009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57</xdr:row>
      <xdr:rowOff>96918</xdr:rowOff>
    </xdr:from>
    <xdr:ext cx="313932"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324333" y="986956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165100</xdr:rowOff>
    </xdr:from>
    <xdr:to>
      <xdr:col>76</xdr:col>
      <xdr:colOff>165100</xdr:colOff>
      <xdr:row>59</xdr:row>
      <xdr:rowOff>95250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165100</xdr:rowOff>
    </xdr:from>
    <xdr:to>
      <xdr:col>72</xdr:col>
      <xdr:colOff>38100</xdr:colOff>
      <xdr:row>59</xdr:row>
      <xdr:rowOff>95250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365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162814</xdr:rowOff>
    </xdr:from>
    <xdr:to>
      <xdr:col>67</xdr:col>
      <xdr:colOff>101600</xdr:colOff>
      <xdr:row>59</xdr:row>
      <xdr:rowOff>92964</xdr:rowOff>
    </xdr:to>
    <xdr:sp macro="" textlink="">
      <xdr:nvSpPr>
        <xdr:cNvPr id="587" name="フローチャート: 判断 586">
          <a:extLst>
            <a:ext uri="{FF2B5EF4-FFF2-40B4-BE49-F238E27FC236}">
              <a16:creationId xmlns:a16="http://schemas.microsoft.com/office/drawing/2014/main" id="{00000000-0008-0000-0600-00004B020000}"/>
            </a:ext>
          </a:extLst>
        </xdr:cNvPr>
        <xdr:cNvSpPr/>
      </xdr:nvSpPr>
      <xdr:spPr>
        <a:xfrm>
          <a:off x="12763500" y="1010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109491</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89650" y="98821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126382</xdr:rowOff>
    </xdr:from>
    <xdr:ext cx="249299" cy="259045"/>
    <xdr:sp macro="" textlink="">
      <xdr:nvSpPr>
        <xdr:cNvPr id="595" name="失業対策事業費該当値テキスト">
          <a:extLst>
            <a:ext uri="{FF2B5EF4-FFF2-40B4-BE49-F238E27FC236}">
              <a16:creationId xmlns:a16="http://schemas.microsoft.com/office/drawing/2014/main" id="{00000000-0008-0000-0600-000053020000}"/>
            </a:ext>
          </a:extLst>
        </xdr:cNvPr>
        <xdr:cNvSpPr txBox="1"/>
      </xdr:nvSpPr>
      <xdr:spPr>
        <a:xfrm>
          <a:off x="16370300" y="100704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111777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4467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111777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357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a:extLst>
            <a:ext uri="{FF2B5EF4-FFF2-40B4-BE49-F238E27FC236}">
              <a16:creationId xmlns:a16="http://schemas.microsoft.com/office/drawing/2014/main" id="{00000000-0008-0000-06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23823</xdr:rowOff>
    </xdr:from>
    <xdr:to>
      <xdr:col>85</xdr:col>
      <xdr:colOff>126364</xdr:colOff>
      <xdr:row>78</xdr:row>
      <xdr:rowOff>151482</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6317595" y="12196773"/>
          <a:ext cx="1269" cy="1327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155309</xdr:rowOff>
    </xdr:from>
    <xdr:ext cx="534377" cy="259045"/>
    <xdr:sp macro="" textlink="">
      <xdr:nvSpPr>
        <xdr:cNvPr id="628" name="公債費最小値テキスト">
          <a:extLst>
            <a:ext uri="{FF2B5EF4-FFF2-40B4-BE49-F238E27FC236}">
              <a16:creationId xmlns:a16="http://schemas.microsoft.com/office/drawing/2014/main" id="{00000000-0008-0000-0600-000074020000}"/>
            </a:ext>
          </a:extLst>
        </xdr:cNvPr>
        <xdr:cNvSpPr txBox="1"/>
      </xdr:nvSpPr>
      <xdr:spPr>
        <a:xfrm>
          <a:off x="16370300" y="13528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151482</xdr:rowOff>
    </xdr:from>
    <xdr:to>
      <xdr:col>86</xdr:col>
      <xdr:colOff>25400</xdr:colOff>
      <xdr:row>78</xdr:row>
      <xdr:rowOff>151482</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6230600" y="13524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141950</xdr:rowOff>
    </xdr:from>
    <xdr:ext cx="599010" cy="259045"/>
    <xdr:sp macro="" textlink="">
      <xdr:nvSpPr>
        <xdr:cNvPr id="630" name="公債費最大値テキスト">
          <a:extLst>
            <a:ext uri="{FF2B5EF4-FFF2-40B4-BE49-F238E27FC236}">
              <a16:creationId xmlns:a16="http://schemas.microsoft.com/office/drawing/2014/main" id="{00000000-0008-0000-0600-000076020000}"/>
            </a:ext>
          </a:extLst>
        </xdr:cNvPr>
        <xdr:cNvSpPr txBox="1"/>
      </xdr:nvSpPr>
      <xdr:spPr>
        <a:xfrm>
          <a:off x="16370300" y="11972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730,828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23823</xdr:rowOff>
    </xdr:from>
    <xdr:to>
      <xdr:col>86</xdr:col>
      <xdr:colOff>25400</xdr:colOff>
      <xdr:row>71</xdr:row>
      <xdr:rowOff>23823</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6230600" y="12196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4333</xdr:rowOff>
    </xdr:from>
    <xdr:to>
      <xdr:col>85</xdr:col>
      <xdr:colOff>127000</xdr:colOff>
      <xdr:row>78</xdr:row>
      <xdr:rowOff>20394</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5481300" y="13377433"/>
          <a:ext cx="838200" cy="16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30456</xdr:rowOff>
    </xdr:from>
    <xdr:ext cx="599010" cy="259045"/>
    <xdr:sp macro="" textlink="">
      <xdr:nvSpPr>
        <xdr:cNvPr id="633" name="公債費平均値テキスト">
          <a:extLst>
            <a:ext uri="{FF2B5EF4-FFF2-40B4-BE49-F238E27FC236}">
              <a16:creationId xmlns:a16="http://schemas.microsoft.com/office/drawing/2014/main" id="{00000000-0008-0000-0600-000079020000}"/>
            </a:ext>
          </a:extLst>
        </xdr:cNvPr>
        <xdr:cNvSpPr txBox="1"/>
      </xdr:nvSpPr>
      <xdr:spPr>
        <a:xfrm>
          <a:off x="16370300" y="130606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7579</xdr:rowOff>
    </xdr:from>
    <xdr:to>
      <xdr:col>85</xdr:col>
      <xdr:colOff>177800</xdr:colOff>
      <xdr:row>77</xdr:row>
      <xdr:rowOff>109179</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6268700" y="13209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4409</xdr:rowOff>
    </xdr:from>
    <xdr:to>
      <xdr:col>81</xdr:col>
      <xdr:colOff>50800</xdr:colOff>
      <xdr:row>78</xdr:row>
      <xdr:rowOff>20394</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a:off x="14592300" y="13377509"/>
          <a:ext cx="889000" cy="15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10638</xdr:rowOff>
    </xdr:from>
    <xdr:to>
      <xdr:col>81</xdr:col>
      <xdr:colOff>101600</xdr:colOff>
      <xdr:row>77</xdr:row>
      <xdr:rowOff>112238</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5430500" y="13212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128765</xdr:rowOff>
    </xdr:from>
    <xdr:ext cx="59901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181795" y="12987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171114</xdr:rowOff>
    </xdr:from>
    <xdr:to>
      <xdr:col>76</xdr:col>
      <xdr:colOff>114300</xdr:colOff>
      <xdr:row>78</xdr:row>
      <xdr:rowOff>4409</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a:off x="13703300" y="13372764"/>
          <a:ext cx="889000" cy="4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36632</xdr:rowOff>
    </xdr:from>
    <xdr:to>
      <xdr:col>76</xdr:col>
      <xdr:colOff>165100</xdr:colOff>
      <xdr:row>77</xdr:row>
      <xdr:rowOff>138232</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4541500" y="1323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154759</xdr:rowOff>
    </xdr:from>
    <xdr:ext cx="59901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292795" y="13013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170149</xdr:rowOff>
    </xdr:from>
    <xdr:to>
      <xdr:col>71</xdr:col>
      <xdr:colOff>177800</xdr:colOff>
      <xdr:row>77</xdr:row>
      <xdr:rowOff>171114</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a:off x="12814300" y="13371799"/>
          <a:ext cx="889000" cy="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50507</xdr:rowOff>
    </xdr:from>
    <xdr:to>
      <xdr:col>72</xdr:col>
      <xdr:colOff>38100</xdr:colOff>
      <xdr:row>77</xdr:row>
      <xdr:rowOff>152107</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3652500" y="1325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168634</xdr:rowOff>
    </xdr:from>
    <xdr:ext cx="59901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403795" y="13027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124225</xdr:rowOff>
    </xdr:from>
    <xdr:to>
      <xdr:col>67</xdr:col>
      <xdr:colOff>101600</xdr:colOff>
      <xdr:row>78</xdr:row>
      <xdr:rowOff>54375</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2763500" y="13325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78</xdr:row>
      <xdr:rowOff>45502</xdr:rowOff>
    </xdr:from>
    <xdr:ext cx="59901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514795" y="13418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124983</xdr:rowOff>
    </xdr:from>
    <xdr:to>
      <xdr:col>85</xdr:col>
      <xdr:colOff>177800</xdr:colOff>
      <xdr:row>78</xdr:row>
      <xdr:rowOff>55133</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6268700" y="13326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103410</xdr:rowOff>
    </xdr:from>
    <xdr:ext cx="599010" cy="259045"/>
    <xdr:sp macro="" textlink="">
      <xdr:nvSpPr>
        <xdr:cNvPr id="652" name="公債費該当値テキスト">
          <a:extLst>
            <a:ext uri="{FF2B5EF4-FFF2-40B4-BE49-F238E27FC236}">
              <a16:creationId xmlns:a16="http://schemas.microsoft.com/office/drawing/2014/main" id="{00000000-0008-0000-0600-00008C020000}"/>
            </a:ext>
          </a:extLst>
        </xdr:cNvPr>
        <xdr:cNvSpPr txBox="1"/>
      </xdr:nvSpPr>
      <xdr:spPr>
        <a:xfrm>
          <a:off x="16370300" y="13305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141044</xdr:rowOff>
    </xdr:from>
    <xdr:to>
      <xdr:col>81</xdr:col>
      <xdr:colOff>101600</xdr:colOff>
      <xdr:row>78</xdr:row>
      <xdr:rowOff>71194</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5430500" y="13342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78</xdr:row>
      <xdr:rowOff>62321</xdr:rowOff>
    </xdr:from>
    <xdr:ext cx="59901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5181795" y="13435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125059</xdr:rowOff>
    </xdr:from>
    <xdr:to>
      <xdr:col>76</xdr:col>
      <xdr:colOff>165100</xdr:colOff>
      <xdr:row>78</xdr:row>
      <xdr:rowOff>55209</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4541500" y="13326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78</xdr:row>
      <xdr:rowOff>46336</xdr:rowOff>
    </xdr:from>
    <xdr:ext cx="599010"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4292795" y="13419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120314</xdr:rowOff>
    </xdr:from>
    <xdr:to>
      <xdr:col>72</xdr:col>
      <xdr:colOff>38100</xdr:colOff>
      <xdr:row>78</xdr:row>
      <xdr:rowOff>50464</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3652500" y="13321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78</xdr:row>
      <xdr:rowOff>41591</xdr:rowOff>
    </xdr:from>
    <xdr:ext cx="599010"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3403795" y="13414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119349</xdr:rowOff>
    </xdr:from>
    <xdr:to>
      <xdr:col>67</xdr:col>
      <xdr:colOff>101600</xdr:colOff>
      <xdr:row>78</xdr:row>
      <xdr:rowOff>49499</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2763500" y="13320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66026</xdr:rowOff>
    </xdr:from>
    <xdr:ext cx="599010"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514795" y="13096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積立金グラフ枠">
          <a:extLst>
            <a:ext uri="{FF2B5EF4-FFF2-40B4-BE49-F238E27FC236}">
              <a16:creationId xmlns:a16="http://schemas.microsoft.com/office/drawing/2014/main" id="{00000000-0008-0000-06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94707</xdr:rowOff>
    </xdr:from>
    <xdr:to>
      <xdr:col>85</xdr:col>
      <xdr:colOff>126364</xdr:colOff>
      <xdr:row>99</xdr:row>
      <xdr:rowOff>35886</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6317595" y="15525207"/>
          <a:ext cx="1269" cy="1484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39713</xdr:rowOff>
    </xdr:from>
    <xdr:ext cx="469744" cy="259045"/>
    <xdr:sp macro="" textlink="">
      <xdr:nvSpPr>
        <xdr:cNvPr id="685" name="積立金最小値テキスト">
          <a:extLst>
            <a:ext uri="{FF2B5EF4-FFF2-40B4-BE49-F238E27FC236}">
              <a16:creationId xmlns:a16="http://schemas.microsoft.com/office/drawing/2014/main" id="{00000000-0008-0000-0600-0000AD020000}"/>
            </a:ext>
          </a:extLst>
        </xdr:cNvPr>
        <xdr:cNvSpPr txBox="1"/>
      </xdr:nvSpPr>
      <xdr:spPr>
        <a:xfrm>
          <a:off x="16370300" y="17013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35886</xdr:rowOff>
    </xdr:from>
    <xdr:to>
      <xdr:col>86</xdr:col>
      <xdr:colOff>25400</xdr:colOff>
      <xdr:row>99</xdr:row>
      <xdr:rowOff>35886</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7009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41384</xdr:rowOff>
    </xdr:from>
    <xdr:ext cx="690189" cy="259045"/>
    <xdr:sp macro="" textlink="">
      <xdr:nvSpPr>
        <xdr:cNvPr id="687" name="積立金最大値テキスト">
          <a:extLst>
            <a:ext uri="{FF2B5EF4-FFF2-40B4-BE49-F238E27FC236}">
              <a16:creationId xmlns:a16="http://schemas.microsoft.com/office/drawing/2014/main" id="{00000000-0008-0000-0600-0000AF020000}"/>
            </a:ext>
          </a:extLst>
        </xdr:cNvPr>
        <xdr:cNvSpPr txBox="1"/>
      </xdr:nvSpPr>
      <xdr:spPr>
        <a:xfrm>
          <a:off x="16370300" y="153004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1,175,427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94707</xdr:rowOff>
    </xdr:from>
    <xdr:to>
      <xdr:col>86</xdr:col>
      <xdr:colOff>25400</xdr:colOff>
      <xdr:row>90</xdr:row>
      <xdr:rowOff>94707</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6230600" y="15525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16605</xdr:rowOff>
    </xdr:from>
    <xdr:to>
      <xdr:col>85</xdr:col>
      <xdr:colOff>127000</xdr:colOff>
      <xdr:row>99</xdr:row>
      <xdr:rowOff>23141</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5481300" y="16990155"/>
          <a:ext cx="838200" cy="6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45967</xdr:rowOff>
    </xdr:from>
    <xdr:ext cx="599010" cy="259045"/>
    <xdr:sp macro="" textlink="">
      <xdr:nvSpPr>
        <xdr:cNvPr id="690" name="積立金平均値テキスト">
          <a:extLst>
            <a:ext uri="{FF2B5EF4-FFF2-40B4-BE49-F238E27FC236}">
              <a16:creationId xmlns:a16="http://schemas.microsoft.com/office/drawing/2014/main" id="{00000000-0008-0000-0600-0000B2020000}"/>
            </a:ext>
          </a:extLst>
        </xdr:cNvPr>
        <xdr:cNvSpPr txBox="1"/>
      </xdr:nvSpPr>
      <xdr:spPr>
        <a:xfrm>
          <a:off x="16370300" y="166766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23090</xdr:rowOff>
    </xdr:from>
    <xdr:to>
      <xdr:col>85</xdr:col>
      <xdr:colOff>177800</xdr:colOff>
      <xdr:row>98</xdr:row>
      <xdr:rowOff>124690</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6268700" y="16825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186</xdr:rowOff>
    </xdr:from>
    <xdr:to>
      <xdr:col>81</xdr:col>
      <xdr:colOff>50800</xdr:colOff>
      <xdr:row>99</xdr:row>
      <xdr:rowOff>16605</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a:off x="14592300" y="16973736"/>
          <a:ext cx="889000" cy="16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14570</xdr:rowOff>
    </xdr:from>
    <xdr:to>
      <xdr:col>81</xdr:col>
      <xdr:colOff>101600</xdr:colOff>
      <xdr:row>98</xdr:row>
      <xdr:rowOff>116170</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5430500" y="1681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132697</xdr:rowOff>
    </xdr:from>
    <xdr:ext cx="59901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5181795" y="16591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186</xdr:rowOff>
    </xdr:from>
    <xdr:to>
      <xdr:col>76</xdr:col>
      <xdr:colOff>114300</xdr:colOff>
      <xdr:row>99</xdr:row>
      <xdr:rowOff>31570</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flipV="1">
          <a:off x="13703300" y="16973736"/>
          <a:ext cx="889000" cy="31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167599</xdr:rowOff>
    </xdr:from>
    <xdr:to>
      <xdr:col>76</xdr:col>
      <xdr:colOff>165100</xdr:colOff>
      <xdr:row>98</xdr:row>
      <xdr:rowOff>97749</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4541500" y="1679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114276</xdr:rowOff>
    </xdr:from>
    <xdr:ext cx="59901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292795" y="165734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31570</xdr:rowOff>
    </xdr:from>
    <xdr:to>
      <xdr:col>71</xdr:col>
      <xdr:colOff>177800</xdr:colOff>
      <xdr:row>99</xdr:row>
      <xdr:rowOff>35531</xdr:rowOff>
    </xdr:to>
    <xdr:cxnSp macro="">
      <xdr:nvCxnSpPr>
        <xdr:cNvPr id="698" name="直線コネクタ 697">
          <a:extLst>
            <a:ext uri="{FF2B5EF4-FFF2-40B4-BE49-F238E27FC236}">
              <a16:creationId xmlns:a16="http://schemas.microsoft.com/office/drawing/2014/main" id="{00000000-0008-0000-0600-0000BA020000}"/>
            </a:ext>
          </a:extLst>
        </xdr:cNvPr>
        <xdr:cNvCxnSpPr/>
      </xdr:nvCxnSpPr>
      <xdr:spPr>
        <a:xfrm flipV="1">
          <a:off x="12814300" y="17005120"/>
          <a:ext cx="889000" cy="3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62912</xdr:rowOff>
    </xdr:from>
    <xdr:to>
      <xdr:col>72</xdr:col>
      <xdr:colOff>38100</xdr:colOff>
      <xdr:row>98</xdr:row>
      <xdr:rowOff>164512</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3652500" y="16865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9589</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436111" y="16640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98538</xdr:rowOff>
    </xdr:from>
    <xdr:to>
      <xdr:col>67</xdr:col>
      <xdr:colOff>101600</xdr:colOff>
      <xdr:row>99</xdr:row>
      <xdr:rowOff>28688</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2763500" y="16900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45215</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547111" y="16675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143791</xdr:rowOff>
    </xdr:from>
    <xdr:to>
      <xdr:col>85</xdr:col>
      <xdr:colOff>177800</xdr:colOff>
      <xdr:row>99</xdr:row>
      <xdr:rowOff>73941</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6268700" y="16945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58718</xdr:rowOff>
    </xdr:from>
    <xdr:ext cx="534377" cy="259045"/>
    <xdr:sp macro="" textlink="">
      <xdr:nvSpPr>
        <xdr:cNvPr id="709" name="積立金該当値テキスト">
          <a:extLst>
            <a:ext uri="{FF2B5EF4-FFF2-40B4-BE49-F238E27FC236}">
              <a16:creationId xmlns:a16="http://schemas.microsoft.com/office/drawing/2014/main" id="{00000000-0008-0000-0600-0000C5020000}"/>
            </a:ext>
          </a:extLst>
        </xdr:cNvPr>
        <xdr:cNvSpPr txBox="1"/>
      </xdr:nvSpPr>
      <xdr:spPr>
        <a:xfrm>
          <a:off x="16370300" y="16860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137255</xdr:rowOff>
    </xdr:from>
    <xdr:to>
      <xdr:col>81</xdr:col>
      <xdr:colOff>101600</xdr:colOff>
      <xdr:row>99</xdr:row>
      <xdr:rowOff>67405</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5430500" y="16939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58532</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5214111" y="17032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120836</xdr:rowOff>
    </xdr:from>
    <xdr:to>
      <xdr:col>76</xdr:col>
      <xdr:colOff>165100</xdr:colOff>
      <xdr:row>99</xdr:row>
      <xdr:rowOff>50986</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4541500" y="16922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42113</xdr:rowOff>
    </xdr:from>
    <xdr:ext cx="534377"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4325111" y="17015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152220</xdr:rowOff>
    </xdr:from>
    <xdr:to>
      <xdr:col>72</xdr:col>
      <xdr:colOff>38100</xdr:colOff>
      <xdr:row>99</xdr:row>
      <xdr:rowOff>82370</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3652500" y="1695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73497</xdr:rowOff>
    </xdr:from>
    <xdr:ext cx="534377"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3436111" y="17047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156181</xdr:rowOff>
    </xdr:from>
    <xdr:to>
      <xdr:col>67</xdr:col>
      <xdr:colOff>101600</xdr:colOff>
      <xdr:row>99</xdr:row>
      <xdr:rowOff>86331</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2763500" y="16958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77458</xdr:rowOff>
    </xdr:from>
    <xdr:ext cx="469744"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2579428" y="17051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投資及び出資金グラフ枠">
          <a:extLst>
            <a:ext uri="{FF2B5EF4-FFF2-40B4-BE49-F238E27FC236}">
              <a16:creationId xmlns:a16="http://schemas.microsoft.com/office/drawing/2014/main" id="{00000000-0008-0000-0600-0000E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145339</xdr:rowOff>
    </xdr:from>
    <xdr:to>
      <xdr:col>116</xdr:col>
      <xdr:colOff>62864</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22159595" y="5460289"/>
          <a:ext cx="1269" cy="1270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2" name="投資及び出資金最小値テキスト">
          <a:extLst>
            <a:ext uri="{FF2B5EF4-FFF2-40B4-BE49-F238E27FC236}">
              <a16:creationId xmlns:a16="http://schemas.microsoft.com/office/drawing/2014/main" id="{00000000-0008-0000-0600-0000E6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92016</xdr:rowOff>
    </xdr:from>
    <xdr:ext cx="534377" cy="259045"/>
    <xdr:sp macro="" textlink="">
      <xdr:nvSpPr>
        <xdr:cNvPr id="744" name="投資及び出資金最大値テキスト">
          <a:extLst>
            <a:ext uri="{FF2B5EF4-FFF2-40B4-BE49-F238E27FC236}">
              <a16:creationId xmlns:a16="http://schemas.microsoft.com/office/drawing/2014/main" id="{00000000-0008-0000-0600-0000E8020000}"/>
            </a:ext>
          </a:extLst>
        </xdr:cNvPr>
        <xdr:cNvSpPr txBox="1"/>
      </xdr:nvSpPr>
      <xdr:spPr>
        <a:xfrm>
          <a:off x="22212300" y="5235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145339</xdr:rowOff>
    </xdr:from>
    <xdr:to>
      <xdr:col>116</xdr:col>
      <xdr:colOff>152400</xdr:colOff>
      <xdr:row>31</xdr:row>
      <xdr:rowOff>145339</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2072600" y="5460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12084</xdr:rowOff>
    </xdr:from>
    <xdr:to>
      <xdr:col>116</xdr:col>
      <xdr:colOff>63500</xdr:colOff>
      <xdr:row>39</xdr:row>
      <xdr:rowOff>40659</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21323300" y="6698634"/>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119492</xdr:rowOff>
    </xdr:from>
    <xdr:ext cx="469744" cy="259045"/>
    <xdr:sp macro="" textlink="">
      <xdr:nvSpPr>
        <xdr:cNvPr id="747" name="投資及び出資金平均値テキスト">
          <a:extLst>
            <a:ext uri="{FF2B5EF4-FFF2-40B4-BE49-F238E27FC236}">
              <a16:creationId xmlns:a16="http://schemas.microsoft.com/office/drawing/2014/main" id="{00000000-0008-0000-0600-0000EB020000}"/>
            </a:ext>
          </a:extLst>
        </xdr:cNvPr>
        <xdr:cNvSpPr txBox="1"/>
      </xdr:nvSpPr>
      <xdr:spPr>
        <a:xfrm>
          <a:off x="22212300" y="64631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96615</xdr:rowOff>
    </xdr:from>
    <xdr:to>
      <xdr:col>116</xdr:col>
      <xdr:colOff>114300</xdr:colOff>
      <xdr:row>39</xdr:row>
      <xdr:rowOff>26765</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2110700" y="6611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12084</xdr:rowOff>
    </xdr:from>
    <xdr:to>
      <xdr:col>111</xdr:col>
      <xdr:colOff>177800</xdr:colOff>
      <xdr:row>39</xdr:row>
      <xdr:rowOff>44450</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flipV="1">
          <a:off x="20434300" y="6698634"/>
          <a:ext cx="889000" cy="32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112599</xdr:rowOff>
    </xdr:from>
    <xdr:to>
      <xdr:col>112</xdr:col>
      <xdr:colOff>38100</xdr:colOff>
      <xdr:row>39</xdr:row>
      <xdr:rowOff>42749</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1272500" y="6627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59275</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088428" y="6402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24181</xdr:rowOff>
    </xdr:from>
    <xdr:to>
      <xdr:col>107</xdr:col>
      <xdr:colOff>50800</xdr:colOff>
      <xdr:row>39</xdr:row>
      <xdr:rowOff>44450</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19545300" y="6710731"/>
          <a:ext cx="889000" cy="20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117475</xdr:rowOff>
    </xdr:from>
    <xdr:to>
      <xdr:col>107</xdr:col>
      <xdr:colOff>101600</xdr:colOff>
      <xdr:row>39</xdr:row>
      <xdr:rowOff>47625</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20383500" y="663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64152</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199428" y="6407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22199</xdr:rowOff>
    </xdr:from>
    <xdr:to>
      <xdr:col>102</xdr:col>
      <xdr:colOff>114300</xdr:colOff>
      <xdr:row>39</xdr:row>
      <xdr:rowOff>24181</xdr:rowOff>
    </xdr:to>
    <xdr:cxnSp macro="">
      <xdr:nvCxnSpPr>
        <xdr:cNvPr id="755" name="直線コネクタ 754">
          <a:extLst>
            <a:ext uri="{FF2B5EF4-FFF2-40B4-BE49-F238E27FC236}">
              <a16:creationId xmlns:a16="http://schemas.microsoft.com/office/drawing/2014/main" id="{00000000-0008-0000-0600-0000F3020000}"/>
            </a:ext>
          </a:extLst>
        </xdr:cNvPr>
        <xdr:cNvCxnSpPr/>
      </xdr:nvCxnSpPr>
      <xdr:spPr>
        <a:xfrm>
          <a:off x="18656300" y="6708749"/>
          <a:ext cx="889000" cy="1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117684</xdr:rowOff>
    </xdr:from>
    <xdr:to>
      <xdr:col>102</xdr:col>
      <xdr:colOff>165100</xdr:colOff>
      <xdr:row>39</xdr:row>
      <xdr:rowOff>47834</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9494500" y="6632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64362</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10428" y="6408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97472</xdr:rowOff>
    </xdr:from>
    <xdr:to>
      <xdr:col>98</xdr:col>
      <xdr:colOff>38100</xdr:colOff>
      <xdr:row>39</xdr:row>
      <xdr:rowOff>27622</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18605500" y="6612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44149</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21428" y="6387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161309</xdr:rowOff>
    </xdr:from>
    <xdr:to>
      <xdr:col>116</xdr:col>
      <xdr:colOff>114300</xdr:colOff>
      <xdr:row>39</xdr:row>
      <xdr:rowOff>91459</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2110700" y="6676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76236</xdr:rowOff>
    </xdr:from>
    <xdr:ext cx="378565" cy="259045"/>
    <xdr:sp macro="" textlink="">
      <xdr:nvSpPr>
        <xdr:cNvPr id="766" name="投資及び出資金該当値テキスト">
          <a:extLst>
            <a:ext uri="{FF2B5EF4-FFF2-40B4-BE49-F238E27FC236}">
              <a16:creationId xmlns:a16="http://schemas.microsoft.com/office/drawing/2014/main" id="{00000000-0008-0000-0600-0000FE020000}"/>
            </a:ext>
          </a:extLst>
        </xdr:cNvPr>
        <xdr:cNvSpPr txBox="1"/>
      </xdr:nvSpPr>
      <xdr:spPr>
        <a:xfrm>
          <a:off x="22212300" y="65913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132734</xdr:rowOff>
    </xdr:from>
    <xdr:to>
      <xdr:col>112</xdr:col>
      <xdr:colOff>38100</xdr:colOff>
      <xdr:row>39</xdr:row>
      <xdr:rowOff>62884</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1272500" y="6647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54011</xdr:rowOff>
    </xdr:from>
    <xdr:ext cx="469744"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1088428" y="6740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144831</xdr:rowOff>
    </xdr:from>
    <xdr:to>
      <xdr:col>102</xdr:col>
      <xdr:colOff>165100</xdr:colOff>
      <xdr:row>39</xdr:row>
      <xdr:rowOff>74981</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9494500" y="665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66108</xdr:rowOff>
    </xdr:from>
    <xdr:ext cx="469744"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9310428" y="6752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142849</xdr:rowOff>
    </xdr:from>
    <xdr:to>
      <xdr:col>98</xdr:col>
      <xdr:colOff>38100</xdr:colOff>
      <xdr:row>39</xdr:row>
      <xdr:rowOff>72999</xdr:rowOff>
    </xdr:to>
    <xdr:sp macro="" textlink="">
      <xdr:nvSpPr>
        <xdr:cNvPr id="773" name="楕円 772">
          <a:extLst>
            <a:ext uri="{FF2B5EF4-FFF2-40B4-BE49-F238E27FC236}">
              <a16:creationId xmlns:a16="http://schemas.microsoft.com/office/drawing/2014/main" id="{00000000-0008-0000-0600-000005030000}"/>
            </a:ext>
          </a:extLst>
        </xdr:cNvPr>
        <xdr:cNvSpPr/>
      </xdr:nvSpPr>
      <xdr:spPr>
        <a:xfrm>
          <a:off x="18605500" y="6657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64126</xdr:rowOff>
    </xdr:from>
    <xdr:ext cx="469744"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421428" y="6750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a:extLst>
            <a:ext uri="{FF2B5EF4-FFF2-40B4-BE49-F238E27FC236}">
              <a16:creationId xmlns:a16="http://schemas.microsoft.com/office/drawing/2014/main" id="{00000000-0008-0000-06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106032</xdr:rowOff>
    </xdr:from>
    <xdr:to>
      <xdr:col>116</xdr:col>
      <xdr:colOff>62864</xdr:colOff>
      <xdr:row>58</xdr:row>
      <xdr:rowOff>139700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2159595" y="8678532"/>
          <a:ext cx="1269" cy="1405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7" name="貸付金最小値テキスト">
          <a:extLst>
            <a:ext uri="{FF2B5EF4-FFF2-40B4-BE49-F238E27FC236}">
              <a16:creationId xmlns:a16="http://schemas.microsoft.com/office/drawing/2014/main" id="{00000000-0008-0000-0600-00001D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52709</xdr:rowOff>
    </xdr:from>
    <xdr:ext cx="599010" cy="259045"/>
    <xdr:sp macro="" textlink="">
      <xdr:nvSpPr>
        <xdr:cNvPr id="799" name="貸付金最大値テキスト">
          <a:extLst>
            <a:ext uri="{FF2B5EF4-FFF2-40B4-BE49-F238E27FC236}">
              <a16:creationId xmlns:a16="http://schemas.microsoft.com/office/drawing/2014/main" id="{00000000-0008-0000-0600-00001F030000}"/>
            </a:ext>
          </a:extLst>
        </xdr:cNvPr>
        <xdr:cNvSpPr txBox="1"/>
      </xdr:nvSpPr>
      <xdr:spPr>
        <a:xfrm>
          <a:off x="22212300" y="8453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106032</xdr:rowOff>
    </xdr:from>
    <xdr:to>
      <xdr:col>116</xdr:col>
      <xdr:colOff>152400</xdr:colOff>
      <xdr:row>50</xdr:row>
      <xdr:rowOff>106032</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8678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90706</xdr:rowOff>
    </xdr:from>
    <xdr:to>
      <xdr:col>116</xdr:col>
      <xdr:colOff>63500</xdr:colOff>
      <xdr:row>58</xdr:row>
      <xdr:rowOff>92370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21323300" y="10034806"/>
          <a:ext cx="838200" cy="1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41551</xdr:rowOff>
    </xdr:from>
    <xdr:ext cx="469744" cy="259045"/>
    <xdr:sp macro="" textlink="">
      <xdr:nvSpPr>
        <xdr:cNvPr id="802" name="貸付金平均値テキスト">
          <a:extLst>
            <a:ext uri="{FF2B5EF4-FFF2-40B4-BE49-F238E27FC236}">
              <a16:creationId xmlns:a16="http://schemas.microsoft.com/office/drawing/2014/main" id="{00000000-0008-0000-0600-000022030000}"/>
            </a:ext>
          </a:extLst>
        </xdr:cNvPr>
        <xdr:cNvSpPr txBox="1"/>
      </xdr:nvSpPr>
      <xdr:spPr>
        <a:xfrm>
          <a:off x="22212300" y="98142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18674</xdr:rowOff>
    </xdr:from>
    <xdr:to>
      <xdr:col>116</xdr:col>
      <xdr:colOff>114300</xdr:colOff>
      <xdr:row>58</xdr:row>
      <xdr:rowOff>120274</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2110700" y="9962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92370</xdr:rowOff>
    </xdr:from>
    <xdr:to>
      <xdr:col>111</xdr:col>
      <xdr:colOff>177800</xdr:colOff>
      <xdr:row>58</xdr:row>
      <xdr:rowOff>93294</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20434300" y="10036470"/>
          <a:ext cx="889000" cy="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15912</xdr:rowOff>
    </xdr:from>
    <xdr:to>
      <xdr:col>112</xdr:col>
      <xdr:colOff>38100</xdr:colOff>
      <xdr:row>58</xdr:row>
      <xdr:rowOff>117512</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1272500" y="9960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134039</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088428" y="9735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93294</xdr:rowOff>
    </xdr:from>
    <xdr:to>
      <xdr:col>107</xdr:col>
      <xdr:colOff>50800</xdr:colOff>
      <xdr:row>58</xdr:row>
      <xdr:rowOff>94501</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flipV="1">
          <a:off x="19545300" y="10037394"/>
          <a:ext cx="889000" cy="1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16013</xdr:rowOff>
    </xdr:from>
    <xdr:to>
      <xdr:col>107</xdr:col>
      <xdr:colOff>101600</xdr:colOff>
      <xdr:row>58</xdr:row>
      <xdr:rowOff>117613</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0383500" y="996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134140</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9735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94501</xdr:rowOff>
    </xdr:from>
    <xdr:to>
      <xdr:col>102</xdr:col>
      <xdr:colOff>114300</xdr:colOff>
      <xdr:row>58</xdr:row>
      <xdr:rowOff>95434</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flipV="1">
          <a:off x="18656300" y="10038601"/>
          <a:ext cx="889000" cy="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14459</xdr:rowOff>
    </xdr:from>
    <xdr:to>
      <xdr:col>102</xdr:col>
      <xdr:colOff>165100</xdr:colOff>
      <xdr:row>58</xdr:row>
      <xdr:rowOff>116059</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9494500" y="9958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132586</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10428" y="9733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44716</xdr:rowOff>
    </xdr:from>
    <xdr:to>
      <xdr:col>98</xdr:col>
      <xdr:colOff>38100</xdr:colOff>
      <xdr:row>58</xdr:row>
      <xdr:rowOff>146316</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8605500" y="9988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137443</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21428" y="10081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39906</xdr:rowOff>
    </xdr:from>
    <xdr:to>
      <xdr:col>116</xdr:col>
      <xdr:colOff>114300</xdr:colOff>
      <xdr:row>58</xdr:row>
      <xdr:rowOff>141506</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2110700" y="9984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168551</xdr:rowOff>
    </xdr:from>
    <xdr:ext cx="469744" cy="259045"/>
    <xdr:sp macro="" textlink="">
      <xdr:nvSpPr>
        <xdr:cNvPr id="821" name="貸付金該当値テキスト">
          <a:extLst>
            <a:ext uri="{FF2B5EF4-FFF2-40B4-BE49-F238E27FC236}">
              <a16:creationId xmlns:a16="http://schemas.microsoft.com/office/drawing/2014/main" id="{00000000-0008-0000-0600-000035030000}"/>
            </a:ext>
          </a:extLst>
        </xdr:cNvPr>
        <xdr:cNvSpPr txBox="1"/>
      </xdr:nvSpPr>
      <xdr:spPr>
        <a:xfrm>
          <a:off x="22212300" y="9941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41570</xdr:rowOff>
    </xdr:from>
    <xdr:to>
      <xdr:col>112</xdr:col>
      <xdr:colOff>38100</xdr:colOff>
      <xdr:row>58</xdr:row>
      <xdr:rowOff>143170</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1272500" y="9985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134297</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088428" y="10078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42494</xdr:rowOff>
    </xdr:from>
    <xdr:to>
      <xdr:col>107</xdr:col>
      <xdr:colOff>101600</xdr:colOff>
      <xdr:row>58</xdr:row>
      <xdr:rowOff>144094</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0383500" y="9986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135221</xdr:rowOff>
    </xdr:from>
    <xdr:ext cx="469744"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0199428" y="10079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43701</xdr:rowOff>
    </xdr:from>
    <xdr:to>
      <xdr:col>102</xdr:col>
      <xdr:colOff>165100</xdr:colOff>
      <xdr:row>58</xdr:row>
      <xdr:rowOff>145301</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9494500" y="9987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136428</xdr:rowOff>
    </xdr:from>
    <xdr:ext cx="469744"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310428" y="10080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44634</xdr:rowOff>
    </xdr:from>
    <xdr:to>
      <xdr:col>98</xdr:col>
      <xdr:colOff>38100</xdr:colOff>
      <xdr:row>58</xdr:row>
      <xdr:rowOff>146234</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8605500" y="9988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162761</xdr:rowOff>
    </xdr:from>
    <xdr:ext cx="469744"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421428" y="9763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a:extLst>
            <a:ext uri="{FF2B5EF4-FFF2-40B4-BE49-F238E27FC236}">
              <a16:creationId xmlns:a16="http://schemas.microsoft.com/office/drawing/2014/main" id="{00000000-0008-0000-0600-000054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124921</xdr:rowOff>
    </xdr:from>
    <xdr:to>
      <xdr:col>116</xdr:col>
      <xdr:colOff>62864</xdr:colOff>
      <xdr:row>78</xdr:row>
      <xdr:rowOff>120731</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2159595" y="12297871"/>
          <a:ext cx="1269" cy="1195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124558</xdr:rowOff>
    </xdr:from>
    <xdr:ext cx="534377" cy="259045"/>
    <xdr:sp macro="" textlink="">
      <xdr:nvSpPr>
        <xdr:cNvPr id="854" name="繰出金最小値テキスト">
          <a:extLst>
            <a:ext uri="{FF2B5EF4-FFF2-40B4-BE49-F238E27FC236}">
              <a16:creationId xmlns:a16="http://schemas.microsoft.com/office/drawing/2014/main" id="{00000000-0008-0000-0600-000056030000}"/>
            </a:ext>
          </a:extLst>
        </xdr:cNvPr>
        <xdr:cNvSpPr txBox="1"/>
      </xdr:nvSpPr>
      <xdr:spPr>
        <a:xfrm>
          <a:off x="22212300" y="13497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120731</xdr:rowOff>
    </xdr:from>
    <xdr:to>
      <xdr:col>116</xdr:col>
      <xdr:colOff>152400</xdr:colOff>
      <xdr:row>78</xdr:row>
      <xdr:rowOff>120731</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3493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71598</xdr:rowOff>
    </xdr:from>
    <xdr:ext cx="599010" cy="259045"/>
    <xdr:sp macro="" textlink="">
      <xdr:nvSpPr>
        <xdr:cNvPr id="856" name="繰出金最大値テキスト">
          <a:extLst>
            <a:ext uri="{FF2B5EF4-FFF2-40B4-BE49-F238E27FC236}">
              <a16:creationId xmlns:a16="http://schemas.microsoft.com/office/drawing/2014/main" id="{00000000-0008-0000-0600-000058030000}"/>
            </a:ext>
          </a:extLst>
        </xdr:cNvPr>
        <xdr:cNvSpPr txBox="1"/>
      </xdr:nvSpPr>
      <xdr:spPr>
        <a:xfrm>
          <a:off x="22212300" y="12073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124921</xdr:rowOff>
    </xdr:from>
    <xdr:to>
      <xdr:col>116</xdr:col>
      <xdr:colOff>152400</xdr:colOff>
      <xdr:row>71</xdr:row>
      <xdr:rowOff>124921</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2072600" y="12297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57339</xdr:rowOff>
    </xdr:from>
    <xdr:to>
      <xdr:col>116</xdr:col>
      <xdr:colOff>63500</xdr:colOff>
      <xdr:row>76</xdr:row>
      <xdr:rowOff>123633</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21323300" y="13087539"/>
          <a:ext cx="838200" cy="66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57718</xdr:rowOff>
    </xdr:from>
    <xdr:ext cx="599010" cy="259045"/>
    <xdr:sp macro="" textlink="">
      <xdr:nvSpPr>
        <xdr:cNvPr id="859" name="繰出金平均値テキスト">
          <a:extLst>
            <a:ext uri="{FF2B5EF4-FFF2-40B4-BE49-F238E27FC236}">
              <a16:creationId xmlns:a16="http://schemas.microsoft.com/office/drawing/2014/main" id="{00000000-0008-0000-0600-00005B030000}"/>
            </a:ext>
          </a:extLst>
        </xdr:cNvPr>
        <xdr:cNvSpPr txBox="1"/>
      </xdr:nvSpPr>
      <xdr:spPr>
        <a:xfrm>
          <a:off x="22212300" y="130879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79291</xdr:rowOff>
    </xdr:from>
    <xdr:to>
      <xdr:col>116</xdr:col>
      <xdr:colOff>114300</xdr:colOff>
      <xdr:row>77</xdr:row>
      <xdr:rowOff>9441</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2110700" y="13109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123633</xdr:rowOff>
    </xdr:from>
    <xdr:to>
      <xdr:col>111</xdr:col>
      <xdr:colOff>177800</xdr:colOff>
      <xdr:row>76</xdr:row>
      <xdr:rowOff>132797</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20434300" y="13153833"/>
          <a:ext cx="889000" cy="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60644</xdr:rowOff>
    </xdr:from>
    <xdr:to>
      <xdr:col>112</xdr:col>
      <xdr:colOff>38100</xdr:colOff>
      <xdr:row>76</xdr:row>
      <xdr:rowOff>162244</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1272500" y="13090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7322</xdr:rowOff>
    </xdr:from>
    <xdr:ext cx="59901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023795" y="12866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132797</xdr:rowOff>
    </xdr:from>
    <xdr:to>
      <xdr:col>107</xdr:col>
      <xdr:colOff>50800</xdr:colOff>
      <xdr:row>76</xdr:row>
      <xdr:rowOff>153229</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flipV="1">
          <a:off x="19545300" y="13162997"/>
          <a:ext cx="889000" cy="2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81704</xdr:rowOff>
    </xdr:from>
    <xdr:to>
      <xdr:col>107</xdr:col>
      <xdr:colOff>101600</xdr:colOff>
      <xdr:row>77</xdr:row>
      <xdr:rowOff>11854</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0383500" y="13111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28380</xdr:rowOff>
    </xdr:from>
    <xdr:ext cx="59901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134795" y="12887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153229</xdr:rowOff>
    </xdr:from>
    <xdr:to>
      <xdr:col>102</xdr:col>
      <xdr:colOff>114300</xdr:colOff>
      <xdr:row>77</xdr:row>
      <xdr:rowOff>5500</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flipV="1">
          <a:off x="18656300" y="13183429"/>
          <a:ext cx="889000" cy="23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79744</xdr:rowOff>
    </xdr:from>
    <xdr:to>
      <xdr:col>102</xdr:col>
      <xdr:colOff>165100</xdr:colOff>
      <xdr:row>77</xdr:row>
      <xdr:rowOff>9894</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9494500" y="13109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26422</xdr:rowOff>
    </xdr:from>
    <xdr:ext cx="59901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245795" y="12885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30657</xdr:rowOff>
    </xdr:from>
    <xdr:to>
      <xdr:col>98</xdr:col>
      <xdr:colOff>38100</xdr:colOff>
      <xdr:row>77</xdr:row>
      <xdr:rowOff>132257</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18605500" y="13232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123384</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389111" y="13325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6539</xdr:rowOff>
    </xdr:from>
    <xdr:to>
      <xdr:col>116</xdr:col>
      <xdr:colOff>114300</xdr:colOff>
      <xdr:row>76</xdr:row>
      <xdr:rowOff>108139</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2110700" y="1303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29416</xdr:rowOff>
    </xdr:from>
    <xdr:ext cx="599010" cy="259045"/>
    <xdr:sp macro="" textlink="">
      <xdr:nvSpPr>
        <xdr:cNvPr id="878" name="繰出金該当値テキスト">
          <a:extLst>
            <a:ext uri="{FF2B5EF4-FFF2-40B4-BE49-F238E27FC236}">
              <a16:creationId xmlns:a16="http://schemas.microsoft.com/office/drawing/2014/main" id="{00000000-0008-0000-0600-00006E030000}"/>
            </a:ext>
          </a:extLst>
        </xdr:cNvPr>
        <xdr:cNvSpPr txBox="1"/>
      </xdr:nvSpPr>
      <xdr:spPr>
        <a:xfrm>
          <a:off x="22212300" y="12888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72833</xdr:rowOff>
    </xdr:from>
    <xdr:to>
      <xdr:col>112</xdr:col>
      <xdr:colOff>38100</xdr:colOff>
      <xdr:row>77</xdr:row>
      <xdr:rowOff>2983</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1272500" y="13103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76</xdr:row>
      <xdr:rowOff>165560</xdr:rowOff>
    </xdr:from>
    <xdr:ext cx="599010"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1023795" y="13195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81997</xdr:rowOff>
    </xdr:from>
    <xdr:to>
      <xdr:col>107</xdr:col>
      <xdr:colOff>101600</xdr:colOff>
      <xdr:row>77</xdr:row>
      <xdr:rowOff>12147</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0383500" y="13112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3274</xdr:rowOff>
    </xdr:from>
    <xdr:ext cx="599010"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0134795" y="132049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102429</xdr:rowOff>
    </xdr:from>
    <xdr:to>
      <xdr:col>102</xdr:col>
      <xdr:colOff>165100</xdr:colOff>
      <xdr:row>77</xdr:row>
      <xdr:rowOff>32579</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9494500" y="1313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77</xdr:row>
      <xdr:rowOff>23706</xdr:rowOff>
    </xdr:from>
    <xdr:ext cx="599010"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9245795" y="13225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126150</xdr:rowOff>
    </xdr:from>
    <xdr:to>
      <xdr:col>98</xdr:col>
      <xdr:colOff>38100</xdr:colOff>
      <xdr:row>77</xdr:row>
      <xdr:rowOff>56300</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18605500" y="13156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72827</xdr:rowOff>
    </xdr:from>
    <xdr:ext cx="599010"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356795" y="129315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a:extLst>
            <a:ext uri="{FF2B5EF4-FFF2-40B4-BE49-F238E27FC236}">
              <a16:creationId xmlns:a16="http://schemas.microsoft.com/office/drawing/2014/main" id="{00000000-0008-0000-0600-000085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a:extLst>
            <a:ext uri="{FF2B5EF4-FFF2-40B4-BE49-F238E27FC236}">
              <a16:creationId xmlns:a16="http://schemas.microsoft.com/office/drawing/2014/main" id="{00000000-0008-0000-0600-000087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a:extLst>
            <a:ext uri="{FF2B5EF4-FFF2-40B4-BE49-F238E27FC236}">
              <a16:creationId xmlns:a16="http://schemas.microsoft.com/office/drawing/2014/main" id="{00000000-0008-0000-0600-000089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a:extLst>
            <a:ext uri="{FF2B5EF4-FFF2-40B4-BE49-F238E27FC236}">
              <a16:creationId xmlns:a16="http://schemas.microsoft.com/office/drawing/2014/main" id="{00000000-0008-0000-0600-00008C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a:extLst>
            <a:ext uri="{FF2B5EF4-FFF2-40B4-BE49-F238E27FC236}">
              <a16:creationId xmlns:a16="http://schemas.microsoft.com/office/drawing/2014/main" id="{00000000-0008-0000-0600-00009F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歳出決算総額は、住民一人当たり</a:t>
          </a:r>
          <a:r>
            <a:rPr kumimoji="1" lang="en-US" altLang="ja-JP" sz="1100" b="0" i="0" baseline="0">
              <a:solidFill>
                <a:schemeClr val="dk1"/>
              </a:solidFill>
              <a:effectLst/>
              <a:latin typeface="+mn-lt"/>
              <a:ea typeface="+mn-ea"/>
              <a:cs typeface="+mn-cs"/>
            </a:rPr>
            <a:t>1,012,810</a:t>
          </a:r>
          <a:r>
            <a:rPr kumimoji="1" lang="ja-JP" altLang="ja-JP" sz="1100" b="0" i="0" baseline="0">
              <a:solidFill>
                <a:schemeClr val="dk1"/>
              </a:solidFill>
              <a:effectLst/>
              <a:latin typeface="+mn-lt"/>
              <a:ea typeface="+mn-ea"/>
              <a:cs typeface="+mn-cs"/>
            </a:rPr>
            <a:t>円となっている。物件費は、住民一人当たり</a:t>
          </a:r>
          <a:r>
            <a:rPr kumimoji="1" lang="en-US" altLang="ja-JP" sz="1100" b="0" i="0" baseline="0">
              <a:solidFill>
                <a:schemeClr val="dk1"/>
              </a:solidFill>
              <a:effectLst/>
              <a:latin typeface="+mn-lt"/>
              <a:ea typeface="+mn-ea"/>
              <a:cs typeface="+mn-cs"/>
            </a:rPr>
            <a:t>170,526</a:t>
          </a:r>
          <a:r>
            <a:rPr kumimoji="1" lang="ja-JP" altLang="ja-JP" sz="1100" b="0" i="0" baseline="0">
              <a:solidFill>
                <a:schemeClr val="dk1"/>
              </a:solidFill>
              <a:effectLst/>
              <a:latin typeface="+mn-lt"/>
              <a:ea typeface="+mn-ea"/>
              <a:cs typeface="+mn-cs"/>
            </a:rPr>
            <a:t>円となっており、前年度決算と比較すると</a:t>
          </a:r>
          <a:r>
            <a:rPr kumimoji="1" lang="en-US" altLang="ja-JP" sz="1100" b="0" i="0" baseline="0">
              <a:solidFill>
                <a:schemeClr val="dk1"/>
              </a:solidFill>
              <a:effectLst/>
              <a:latin typeface="+mn-lt"/>
              <a:ea typeface="+mn-ea"/>
              <a:cs typeface="+mn-cs"/>
            </a:rPr>
            <a:t>0.7</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減少</a:t>
          </a:r>
          <a:r>
            <a:rPr kumimoji="1" lang="ja-JP" altLang="ja-JP" sz="1100" b="0" i="0" baseline="0">
              <a:solidFill>
                <a:schemeClr val="dk1"/>
              </a:solidFill>
              <a:effectLst/>
              <a:latin typeface="+mn-lt"/>
              <a:ea typeface="+mn-ea"/>
              <a:cs typeface="+mn-cs"/>
            </a:rPr>
            <a:t>し</a:t>
          </a:r>
          <a:r>
            <a:rPr kumimoji="1" lang="ja-JP" altLang="en-US" sz="1100" b="0" i="0" baseline="0">
              <a:solidFill>
                <a:schemeClr val="dk1"/>
              </a:solidFill>
              <a:effectLst/>
              <a:latin typeface="+mn-lt"/>
              <a:ea typeface="+mn-ea"/>
              <a:cs typeface="+mn-cs"/>
            </a:rPr>
            <a:t>たものの、未だ</a:t>
          </a:r>
          <a:r>
            <a:rPr kumimoji="1" lang="ja-JP" altLang="ja-JP" sz="1100" b="0" i="0" baseline="0">
              <a:solidFill>
                <a:schemeClr val="dk1"/>
              </a:solidFill>
              <a:effectLst/>
              <a:latin typeface="+mn-lt"/>
              <a:ea typeface="+mn-ea"/>
              <a:cs typeface="+mn-cs"/>
            </a:rPr>
            <a:t>一人当たりコストが高い状況となっている。これは、新型コロナウイルス関連事務委託等の事業が</a:t>
          </a:r>
          <a:r>
            <a:rPr kumimoji="1" lang="ja-JP" altLang="en-US" sz="1100" b="0" i="0" baseline="0">
              <a:solidFill>
                <a:schemeClr val="dk1"/>
              </a:solidFill>
              <a:effectLst/>
              <a:latin typeface="+mn-lt"/>
              <a:ea typeface="+mn-ea"/>
              <a:cs typeface="+mn-cs"/>
            </a:rPr>
            <a:t>終了したものの、物価高の影響もあり微減した</a:t>
          </a:r>
          <a:r>
            <a:rPr kumimoji="1" lang="ja-JP" altLang="ja-JP" sz="1100" b="0" i="0" baseline="0">
              <a:solidFill>
                <a:schemeClr val="dk1"/>
              </a:solidFill>
              <a:effectLst/>
              <a:latin typeface="+mn-lt"/>
              <a:ea typeface="+mn-ea"/>
              <a:cs typeface="+mn-cs"/>
            </a:rPr>
            <a:t>主な要因である。</a:t>
          </a:r>
          <a:endParaRPr lang="ja-JP" altLang="ja-JP" sz="1400">
            <a:effectLst/>
          </a:endParaRPr>
        </a:p>
        <a:p>
          <a:r>
            <a:rPr kumimoji="1" lang="ja-JP" altLang="ja-JP" sz="1100">
              <a:solidFill>
                <a:schemeClr val="dk1"/>
              </a:solidFill>
              <a:effectLst/>
              <a:latin typeface="+mn-lt"/>
              <a:ea typeface="+mn-ea"/>
              <a:cs typeface="+mn-cs"/>
            </a:rPr>
            <a:t>補助費等は、住民一人当たり</a:t>
          </a:r>
          <a:r>
            <a:rPr kumimoji="1" lang="en-US" altLang="ja-JP" sz="1100">
              <a:solidFill>
                <a:schemeClr val="dk1"/>
              </a:solidFill>
              <a:effectLst/>
              <a:latin typeface="+mn-lt"/>
              <a:ea typeface="+mn-ea"/>
              <a:cs typeface="+mn-cs"/>
            </a:rPr>
            <a:t>168,759</a:t>
          </a:r>
          <a:r>
            <a:rPr kumimoji="1" lang="ja-JP" altLang="ja-JP" sz="1100">
              <a:solidFill>
                <a:schemeClr val="dk1"/>
              </a:solidFill>
              <a:effectLst/>
              <a:latin typeface="+mn-lt"/>
              <a:ea typeface="+mn-ea"/>
              <a:cs typeface="+mn-cs"/>
            </a:rPr>
            <a:t>円となっており、前年度決算と比較すると</a:t>
          </a:r>
          <a:r>
            <a:rPr kumimoji="1" lang="en-US" altLang="ja-JP" sz="1100">
              <a:solidFill>
                <a:schemeClr val="dk1"/>
              </a:solidFill>
              <a:effectLst/>
              <a:latin typeface="+mn-lt"/>
              <a:ea typeface="+mn-ea"/>
              <a:cs typeface="+mn-cs"/>
            </a:rPr>
            <a:t>9.4</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減少して</a:t>
          </a:r>
          <a:r>
            <a:rPr kumimoji="1" lang="ja-JP" altLang="ja-JP" sz="1100">
              <a:solidFill>
                <a:schemeClr val="dk1"/>
              </a:solidFill>
              <a:effectLst/>
              <a:latin typeface="+mn-lt"/>
              <a:ea typeface="+mn-ea"/>
              <a:cs typeface="+mn-cs"/>
            </a:rPr>
            <a:t>いる。これは、主に新型コロナウイルス関連の臨時給付金事業</a:t>
          </a:r>
          <a:r>
            <a:rPr kumimoji="1" lang="ja-JP" altLang="en-US" sz="1100">
              <a:solidFill>
                <a:schemeClr val="dk1"/>
              </a:solidFill>
              <a:effectLst/>
              <a:latin typeface="+mn-lt"/>
              <a:ea typeface="+mn-ea"/>
              <a:cs typeface="+mn-cs"/>
            </a:rPr>
            <a:t>完了</a:t>
          </a:r>
          <a:r>
            <a:rPr kumimoji="1" lang="ja-JP" altLang="ja-JP" sz="1100">
              <a:solidFill>
                <a:schemeClr val="dk1"/>
              </a:solidFill>
              <a:effectLst/>
              <a:latin typeface="+mn-lt"/>
              <a:ea typeface="+mn-ea"/>
              <a:cs typeface="+mn-cs"/>
            </a:rPr>
            <a:t>が主な要因である。</a:t>
          </a:r>
          <a:endParaRPr lang="ja-JP" altLang="ja-JP" sz="1400">
            <a:effectLst/>
          </a:endParaRPr>
        </a:p>
        <a:p>
          <a:r>
            <a:rPr kumimoji="1" lang="ja-JP" altLang="ja-JP" sz="1100">
              <a:solidFill>
                <a:schemeClr val="dk1"/>
              </a:solidFill>
              <a:effectLst/>
              <a:latin typeface="+mn-lt"/>
              <a:ea typeface="+mn-ea"/>
              <a:cs typeface="+mn-cs"/>
            </a:rPr>
            <a:t>災害復旧事業費は、住民一人当たり</a:t>
          </a:r>
          <a:r>
            <a:rPr kumimoji="1" lang="en-US" altLang="ja-JP" sz="1100">
              <a:solidFill>
                <a:schemeClr val="dk1"/>
              </a:solidFill>
              <a:effectLst/>
              <a:latin typeface="+mn-lt"/>
              <a:ea typeface="+mn-ea"/>
              <a:cs typeface="+mn-cs"/>
            </a:rPr>
            <a:t>2,239</a:t>
          </a:r>
          <a:r>
            <a:rPr kumimoji="1" lang="ja-JP" altLang="ja-JP" sz="1100">
              <a:solidFill>
                <a:schemeClr val="dk1"/>
              </a:solidFill>
              <a:effectLst/>
              <a:latin typeface="+mn-lt"/>
              <a:ea typeface="+mn-ea"/>
              <a:cs typeface="+mn-cs"/>
            </a:rPr>
            <a:t>円となっており、前年度決算と比較すると</a:t>
          </a:r>
          <a:r>
            <a:rPr kumimoji="1" lang="ja-JP" altLang="en-US" sz="1100">
              <a:solidFill>
                <a:schemeClr val="dk1"/>
              </a:solidFill>
              <a:effectLst/>
              <a:latin typeface="+mn-lt"/>
              <a:ea typeface="+mn-ea"/>
              <a:cs typeface="+mn-cs"/>
            </a:rPr>
            <a:t>大きく減少</a:t>
          </a:r>
          <a:r>
            <a:rPr kumimoji="1" lang="ja-JP" altLang="ja-JP" sz="1100">
              <a:solidFill>
                <a:schemeClr val="dk1"/>
              </a:solidFill>
              <a:effectLst/>
              <a:latin typeface="+mn-lt"/>
              <a:ea typeface="+mn-ea"/>
              <a:cs typeface="+mn-cs"/>
            </a:rPr>
            <a:t>しているが、これは令和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年度における大雨による災害復旧</a:t>
          </a:r>
          <a:r>
            <a:rPr kumimoji="1" lang="ja-JP" altLang="en-US" sz="1100">
              <a:solidFill>
                <a:schemeClr val="dk1"/>
              </a:solidFill>
              <a:effectLst/>
              <a:latin typeface="+mn-lt"/>
              <a:ea typeface="+mn-ea"/>
              <a:cs typeface="+mn-cs"/>
            </a:rPr>
            <a:t>完了</a:t>
          </a:r>
          <a:r>
            <a:rPr kumimoji="1" lang="ja-JP" altLang="ja-JP" sz="1100">
              <a:solidFill>
                <a:schemeClr val="dk1"/>
              </a:solidFill>
              <a:effectLst/>
              <a:latin typeface="+mn-lt"/>
              <a:ea typeface="+mn-ea"/>
              <a:cs typeface="+mn-cs"/>
            </a:rPr>
            <a:t>が主な要因である。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青森県田子町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4,817
4,800
241.98
5,036,231
4,878,705
156,744
3,064,252
5,158,185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10.6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85503</xdr:rowOff>
    </xdr:from>
    <xdr:to>
      <xdr:col>24</xdr:col>
      <xdr:colOff>62865</xdr:colOff>
      <xdr:row>38</xdr:row>
      <xdr:rowOff>45345</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229003"/>
          <a:ext cx="1270" cy="1331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49172</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564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45345</xdr:rowOff>
    </xdr:from>
    <xdr:to>
      <xdr:col>24</xdr:col>
      <xdr:colOff>152400</xdr:colOff>
      <xdr:row>38</xdr:row>
      <xdr:rowOff>45345</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560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32180</xdr:rowOff>
    </xdr:from>
    <xdr:ext cx="534377"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5004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78,845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85503</xdr:rowOff>
    </xdr:from>
    <xdr:to>
      <xdr:col>24</xdr:col>
      <xdr:colOff>152400</xdr:colOff>
      <xdr:row>30</xdr:row>
      <xdr:rowOff>85503</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229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83274</xdr:rowOff>
    </xdr:from>
    <xdr:to>
      <xdr:col>24</xdr:col>
      <xdr:colOff>63500</xdr:colOff>
      <xdr:row>37</xdr:row>
      <xdr:rowOff>113144</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flipV="1">
          <a:off x="3797300" y="6426924"/>
          <a:ext cx="838200" cy="29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11250</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1834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159823</xdr:rowOff>
    </xdr:from>
    <xdr:to>
      <xdr:col>24</xdr:col>
      <xdr:colOff>114300</xdr:colOff>
      <xdr:row>37</xdr:row>
      <xdr:rowOff>89973</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332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113144</xdr:rowOff>
    </xdr:from>
    <xdr:to>
      <xdr:col>19</xdr:col>
      <xdr:colOff>177800</xdr:colOff>
      <xdr:row>37</xdr:row>
      <xdr:rowOff>147453</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2908300" y="6456794"/>
          <a:ext cx="889000" cy="34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164967</xdr:rowOff>
    </xdr:from>
    <xdr:to>
      <xdr:col>20</xdr:col>
      <xdr:colOff>38100</xdr:colOff>
      <xdr:row>37</xdr:row>
      <xdr:rowOff>95117</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337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111644</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112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147453</xdr:rowOff>
    </xdr:from>
    <xdr:to>
      <xdr:col>15</xdr:col>
      <xdr:colOff>50800</xdr:colOff>
      <xdr:row>37</xdr:row>
      <xdr:rowOff>151149</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019300" y="6491103"/>
          <a:ext cx="889000" cy="3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7290</xdr:rowOff>
    </xdr:from>
    <xdr:to>
      <xdr:col>15</xdr:col>
      <xdr:colOff>101600</xdr:colOff>
      <xdr:row>37</xdr:row>
      <xdr:rowOff>108890</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35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125417</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126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125831</xdr:rowOff>
    </xdr:from>
    <xdr:to>
      <xdr:col>10</xdr:col>
      <xdr:colOff>114300</xdr:colOff>
      <xdr:row>37</xdr:row>
      <xdr:rowOff>151149</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1130300" y="6469481"/>
          <a:ext cx="889000" cy="25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9461</xdr:rowOff>
    </xdr:from>
    <xdr:to>
      <xdr:col>10</xdr:col>
      <xdr:colOff>165100</xdr:colOff>
      <xdr:row>37</xdr:row>
      <xdr:rowOff>111061</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3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127588</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128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135191</xdr:rowOff>
    </xdr:from>
    <xdr:to>
      <xdr:col>6</xdr:col>
      <xdr:colOff>38100</xdr:colOff>
      <xdr:row>38</xdr:row>
      <xdr:rowOff>65342</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47884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56469</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571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32474</xdr:rowOff>
    </xdr:from>
    <xdr:to>
      <xdr:col>24</xdr:col>
      <xdr:colOff>114300</xdr:colOff>
      <xdr:row>37</xdr:row>
      <xdr:rowOff>134074</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37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10901</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6354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62344</xdr:rowOff>
    </xdr:from>
    <xdr:to>
      <xdr:col>20</xdr:col>
      <xdr:colOff>38100</xdr:colOff>
      <xdr:row>37</xdr:row>
      <xdr:rowOff>163944</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405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155071</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6498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96653</xdr:rowOff>
    </xdr:from>
    <xdr:to>
      <xdr:col>15</xdr:col>
      <xdr:colOff>101600</xdr:colOff>
      <xdr:row>38</xdr:row>
      <xdr:rowOff>26803</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440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17930</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6533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100349</xdr:rowOff>
    </xdr:from>
    <xdr:to>
      <xdr:col>10</xdr:col>
      <xdr:colOff>165100</xdr:colOff>
      <xdr:row>38</xdr:row>
      <xdr:rowOff>30499</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443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21626</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6536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75031</xdr:rowOff>
    </xdr:from>
    <xdr:to>
      <xdr:col>6</xdr:col>
      <xdr:colOff>38100</xdr:colOff>
      <xdr:row>38</xdr:row>
      <xdr:rowOff>5181</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418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21708</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6193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25400</xdr:rowOff>
    </xdr:from>
    <xdr:to>
      <xdr:col>28</xdr:col>
      <xdr:colOff>114300</xdr:colOff>
      <xdr:row>58</xdr:row>
      <xdr:rowOff>25400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54627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50</xdr:row>
      <xdr:rowOff>111777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7" name="総務費グラフ枠">
          <a:extLst>
            <a:ext uri="{FF2B5EF4-FFF2-40B4-BE49-F238E27FC236}">
              <a16:creationId xmlns:a16="http://schemas.microsoft.com/office/drawing/2014/main" id="{00000000-0008-0000-0700-00006B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7341</xdr:rowOff>
    </xdr:from>
    <xdr:to>
      <xdr:col>24</xdr:col>
      <xdr:colOff>62865</xdr:colOff>
      <xdr:row>57</xdr:row>
      <xdr:rowOff>123270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flipV="1">
          <a:off x="4633595" y="8751291"/>
          <a:ext cx="1270" cy="1144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127097</xdr:rowOff>
    </xdr:from>
    <xdr:ext cx="599010" cy="259045"/>
    <xdr:sp macro="" textlink="">
      <xdr:nvSpPr>
        <xdr:cNvPr id="109" name="総務費最小値テキスト">
          <a:extLst>
            <a:ext uri="{FF2B5EF4-FFF2-40B4-BE49-F238E27FC236}">
              <a16:creationId xmlns:a16="http://schemas.microsoft.com/office/drawing/2014/main" id="{00000000-0008-0000-0700-00006D000000}"/>
            </a:ext>
          </a:extLst>
        </xdr:cNvPr>
        <xdr:cNvSpPr txBox="1"/>
      </xdr:nvSpPr>
      <xdr:spPr>
        <a:xfrm>
          <a:off x="4686300" y="9899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123270</xdr:rowOff>
    </xdr:from>
    <xdr:to>
      <xdr:col>24</xdr:col>
      <xdr:colOff>152400</xdr:colOff>
      <xdr:row>57</xdr:row>
      <xdr:rowOff>123270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4546600" y="9895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125468</xdr:rowOff>
    </xdr:from>
    <xdr:ext cx="690189" cy="259045"/>
    <xdr:sp macro="" textlink="">
      <xdr:nvSpPr>
        <xdr:cNvPr id="111" name="総務費最大値テキスト">
          <a:extLst>
            <a:ext uri="{FF2B5EF4-FFF2-40B4-BE49-F238E27FC236}">
              <a16:creationId xmlns:a16="http://schemas.microsoft.com/office/drawing/2014/main" id="{00000000-0008-0000-0700-00006F000000}"/>
            </a:ext>
          </a:extLst>
        </xdr:cNvPr>
        <xdr:cNvSpPr txBox="1"/>
      </xdr:nvSpPr>
      <xdr:spPr>
        <a:xfrm>
          <a:off x="4686300" y="85265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2,131,600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7341</xdr:rowOff>
    </xdr:from>
    <xdr:to>
      <xdr:col>24</xdr:col>
      <xdr:colOff>152400</xdr:colOff>
      <xdr:row>51</xdr:row>
      <xdr:rowOff>7341</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8751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92359</xdr:rowOff>
    </xdr:from>
    <xdr:to>
      <xdr:col>24</xdr:col>
      <xdr:colOff>63500</xdr:colOff>
      <xdr:row>57</xdr:row>
      <xdr:rowOff>98469</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3797300" y="9865009"/>
          <a:ext cx="838200" cy="6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134669</xdr:rowOff>
    </xdr:from>
    <xdr:ext cx="599010" cy="259045"/>
    <xdr:sp macro="" textlink="">
      <xdr:nvSpPr>
        <xdr:cNvPr id="114" name="総務費平均値テキスト">
          <a:extLst>
            <a:ext uri="{FF2B5EF4-FFF2-40B4-BE49-F238E27FC236}">
              <a16:creationId xmlns:a16="http://schemas.microsoft.com/office/drawing/2014/main" id="{00000000-0008-0000-0700-000072000000}"/>
            </a:ext>
          </a:extLst>
        </xdr:cNvPr>
        <xdr:cNvSpPr txBox="1"/>
      </xdr:nvSpPr>
      <xdr:spPr>
        <a:xfrm>
          <a:off x="4686300" y="95644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359,943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111792</xdr:rowOff>
    </xdr:from>
    <xdr:to>
      <xdr:col>24</xdr:col>
      <xdr:colOff>114300</xdr:colOff>
      <xdr:row>57</xdr:row>
      <xdr:rowOff>41942</xdr:rowOff>
    </xdr:to>
    <xdr:sp macro="" textlink="">
      <xdr:nvSpPr>
        <xdr:cNvPr id="115" name="フローチャート: 判断 114">
          <a:extLst>
            <a:ext uri="{FF2B5EF4-FFF2-40B4-BE49-F238E27FC236}">
              <a16:creationId xmlns:a16="http://schemas.microsoft.com/office/drawing/2014/main" id="{00000000-0008-0000-0700-000073000000}"/>
            </a:ext>
          </a:extLst>
        </xdr:cNvPr>
        <xdr:cNvSpPr/>
      </xdr:nvSpPr>
      <xdr:spPr>
        <a:xfrm>
          <a:off x="4584700" y="9712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92359</xdr:rowOff>
    </xdr:from>
    <xdr:to>
      <xdr:col>19</xdr:col>
      <xdr:colOff>177800</xdr:colOff>
      <xdr:row>57</xdr:row>
      <xdr:rowOff>98169</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2908300" y="9865009"/>
          <a:ext cx="889000" cy="5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100198</xdr:rowOff>
    </xdr:from>
    <xdr:to>
      <xdr:col>20</xdr:col>
      <xdr:colOff>38100</xdr:colOff>
      <xdr:row>57</xdr:row>
      <xdr:rowOff>30348</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3746500" y="9701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46875</xdr:rowOff>
    </xdr:from>
    <xdr:ext cx="599010" cy="259045"/>
    <xdr:sp macro="" textlink="">
      <xdr:nvSpPr>
        <xdr:cNvPr id="118" name="テキスト ボックス 117">
          <a:extLst>
            <a:ext uri="{FF2B5EF4-FFF2-40B4-BE49-F238E27FC236}">
              <a16:creationId xmlns:a16="http://schemas.microsoft.com/office/drawing/2014/main" id="{00000000-0008-0000-0700-000076000000}"/>
            </a:ext>
          </a:extLst>
        </xdr:cNvPr>
        <xdr:cNvSpPr txBox="1"/>
      </xdr:nvSpPr>
      <xdr:spPr>
        <a:xfrm>
          <a:off x="3497795" y="9476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52262</xdr:rowOff>
    </xdr:from>
    <xdr:to>
      <xdr:col>15</xdr:col>
      <xdr:colOff>50800</xdr:colOff>
      <xdr:row>57</xdr:row>
      <xdr:rowOff>98169</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2019300" y="9824912"/>
          <a:ext cx="889000" cy="45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106280</xdr:rowOff>
    </xdr:from>
    <xdr:to>
      <xdr:col>15</xdr:col>
      <xdr:colOff>101600</xdr:colOff>
      <xdr:row>57</xdr:row>
      <xdr:rowOff>36430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2857500" y="970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52957</xdr:rowOff>
    </xdr:from>
    <xdr:ext cx="599010"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2608795" y="9482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52262</xdr:rowOff>
    </xdr:from>
    <xdr:to>
      <xdr:col>10</xdr:col>
      <xdr:colOff>114300</xdr:colOff>
      <xdr:row>57</xdr:row>
      <xdr:rowOff>111670</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1130300" y="9824912"/>
          <a:ext cx="889000" cy="59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76960</xdr:rowOff>
    </xdr:from>
    <xdr:to>
      <xdr:col>10</xdr:col>
      <xdr:colOff>165100</xdr:colOff>
      <xdr:row>57</xdr:row>
      <xdr:rowOff>7110</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1968500" y="967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23637</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1719795" y="9453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35234</xdr:rowOff>
    </xdr:from>
    <xdr:to>
      <xdr:col>6</xdr:col>
      <xdr:colOff>38100</xdr:colOff>
      <xdr:row>57</xdr:row>
      <xdr:rowOff>136834</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079500" y="9807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153361</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830795" y="9583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47669</xdr:rowOff>
    </xdr:from>
    <xdr:to>
      <xdr:col>24</xdr:col>
      <xdr:colOff>114300</xdr:colOff>
      <xdr:row>57</xdr:row>
      <xdr:rowOff>149269</xdr:rowOff>
    </xdr:to>
    <xdr:sp macro="" textlink="">
      <xdr:nvSpPr>
        <xdr:cNvPr id="132" name="楕円 131">
          <a:extLst>
            <a:ext uri="{FF2B5EF4-FFF2-40B4-BE49-F238E27FC236}">
              <a16:creationId xmlns:a16="http://schemas.microsoft.com/office/drawing/2014/main" id="{00000000-0008-0000-0700-000084000000}"/>
            </a:ext>
          </a:extLst>
        </xdr:cNvPr>
        <xdr:cNvSpPr/>
      </xdr:nvSpPr>
      <xdr:spPr>
        <a:xfrm>
          <a:off x="4584700" y="9820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134046</xdr:rowOff>
    </xdr:from>
    <xdr:ext cx="599010" cy="259045"/>
    <xdr:sp macro="" textlink="">
      <xdr:nvSpPr>
        <xdr:cNvPr id="133" name="総務費該当値テキスト">
          <a:extLst>
            <a:ext uri="{FF2B5EF4-FFF2-40B4-BE49-F238E27FC236}">
              <a16:creationId xmlns:a16="http://schemas.microsoft.com/office/drawing/2014/main" id="{00000000-0008-0000-0700-000085000000}"/>
            </a:ext>
          </a:extLst>
        </xdr:cNvPr>
        <xdr:cNvSpPr txBox="1"/>
      </xdr:nvSpPr>
      <xdr:spPr>
        <a:xfrm>
          <a:off x="4686300" y="9735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41559</xdr:rowOff>
    </xdr:from>
    <xdr:to>
      <xdr:col>20</xdr:col>
      <xdr:colOff>38100</xdr:colOff>
      <xdr:row>57</xdr:row>
      <xdr:rowOff>143159</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3746500" y="9814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134286</xdr:rowOff>
    </xdr:from>
    <xdr:ext cx="59901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497795" y="99069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47369</xdr:rowOff>
    </xdr:from>
    <xdr:to>
      <xdr:col>15</xdr:col>
      <xdr:colOff>101600</xdr:colOff>
      <xdr:row>57</xdr:row>
      <xdr:rowOff>148969</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2857500" y="9820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140096</xdr:rowOff>
    </xdr:from>
    <xdr:ext cx="59901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2608795" y="9912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1462</xdr:rowOff>
    </xdr:from>
    <xdr:to>
      <xdr:col>10</xdr:col>
      <xdr:colOff>165100</xdr:colOff>
      <xdr:row>57</xdr:row>
      <xdr:rowOff>103062</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1968500" y="9774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94189</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1719795" y="9866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60870</xdr:rowOff>
    </xdr:from>
    <xdr:to>
      <xdr:col>6</xdr:col>
      <xdr:colOff>38100</xdr:colOff>
      <xdr:row>57</xdr:row>
      <xdr:rowOff>162470</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079500" y="983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153597</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830795" y="9926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2" name="正方形/長方形 141">
          <a:extLst>
            <a:ext uri="{FF2B5EF4-FFF2-40B4-BE49-F238E27FC236}">
              <a16:creationId xmlns:a16="http://schemas.microsoft.com/office/drawing/2014/main" id="{00000000-0008-0000-0700-00008E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3" name="正方形/長方形 142">
          <a:extLst>
            <a:ext uri="{FF2B5EF4-FFF2-40B4-BE49-F238E27FC236}">
              <a16:creationId xmlns:a16="http://schemas.microsoft.com/office/drawing/2014/main" id="{00000000-0008-0000-0700-00008F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223,402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0" name="テキスト ボックス 149">
          <a:extLst>
            <a:ext uri="{FF2B5EF4-FFF2-40B4-BE49-F238E27FC236}">
              <a16:creationId xmlns:a16="http://schemas.microsoft.com/office/drawing/2014/main" id="{00000000-0008-0000-0700-000096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1" name="直線コネクタ 150">
          <a:extLst>
            <a:ext uri="{FF2B5EF4-FFF2-40B4-BE49-F238E27FC236}">
              <a16:creationId xmlns:a16="http://schemas.microsoft.com/office/drawing/2014/main" id="{00000000-0008-0000-0700-000097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2" name="直線コネクタ 151">
          <a:extLst>
            <a:ext uri="{FF2B5EF4-FFF2-40B4-BE49-F238E27FC236}">
              <a16:creationId xmlns:a16="http://schemas.microsoft.com/office/drawing/2014/main" id="{00000000-0008-0000-0700-000098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民生費グラフ枠">
          <a:extLst>
            <a:ext uri="{FF2B5EF4-FFF2-40B4-BE49-F238E27FC236}">
              <a16:creationId xmlns:a16="http://schemas.microsoft.com/office/drawing/2014/main" id="{00000000-0008-0000-07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37543</xdr:rowOff>
    </xdr:from>
    <xdr:to>
      <xdr:col>24</xdr:col>
      <xdr:colOff>62865</xdr:colOff>
      <xdr:row>77</xdr:row>
      <xdr:rowOff>124182</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flipV="1">
          <a:off x="4633595" y="12210493"/>
          <a:ext cx="1270" cy="1115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128009</xdr:rowOff>
    </xdr:from>
    <xdr:ext cx="599010" cy="259045"/>
    <xdr:sp macro="" textlink="">
      <xdr:nvSpPr>
        <xdr:cNvPr id="166" name="民生費最小値テキスト">
          <a:extLst>
            <a:ext uri="{FF2B5EF4-FFF2-40B4-BE49-F238E27FC236}">
              <a16:creationId xmlns:a16="http://schemas.microsoft.com/office/drawing/2014/main" id="{00000000-0008-0000-0700-0000A6000000}"/>
            </a:ext>
          </a:extLst>
        </xdr:cNvPr>
        <xdr:cNvSpPr txBox="1"/>
      </xdr:nvSpPr>
      <xdr:spPr>
        <a:xfrm>
          <a:off x="4686300" y="13329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124182</xdr:rowOff>
    </xdr:from>
    <xdr:to>
      <xdr:col>24</xdr:col>
      <xdr:colOff>152400</xdr:colOff>
      <xdr:row>77</xdr:row>
      <xdr:rowOff>124182</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4546600" y="13325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155670</xdr:rowOff>
    </xdr:from>
    <xdr:ext cx="599010" cy="259045"/>
    <xdr:sp macro="" textlink="">
      <xdr:nvSpPr>
        <xdr:cNvPr id="168" name="民生費最大値テキスト">
          <a:extLst>
            <a:ext uri="{FF2B5EF4-FFF2-40B4-BE49-F238E27FC236}">
              <a16:creationId xmlns:a16="http://schemas.microsoft.com/office/drawing/2014/main" id="{00000000-0008-0000-0700-0000A8000000}"/>
            </a:ext>
          </a:extLst>
        </xdr:cNvPr>
        <xdr:cNvSpPr txBox="1"/>
      </xdr:nvSpPr>
      <xdr:spPr>
        <a:xfrm>
          <a:off x="4686300" y="11985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723,626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37543</xdr:rowOff>
    </xdr:from>
    <xdr:to>
      <xdr:col>24</xdr:col>
      <xdr:colOff>152400</xdr:colOff>
      <xdr:row>71</xdr:row>
      <xdr:rowOff>37543</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4546600" y="12210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83448</xdr:rowOff>
    </xdr:from>
    <xdr:to>
      <xdr:col>24</xdr:col>
      <xdr:colOff>63500</xdr:colOff>
      <xdr:row>76</xdr:row>
      <xdr:rowOff>102291</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flipV="1">
          <a:off x="3797300" y="13113648"/>
          <a:ext cx="838200" cy="18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10877</xdr:rowOff>
    </xdr:from>
    <xdr:ext cx="599010" cy="259045"/>
    <xdr:sp macro="" textlink="">
      <xdr:nvSpPr>
        <xdr:cNvPr id="171" name="民生費平均値テキスト">
          <a:extLst>
            <a:ext uri="{FF2B5EF4-FFF2-40B4-BE49-F238E27FC236}">
              <a16:creationId xmlns:a16="http://schemas.microsoft.com/office/drawing/2014/main" id="{00000000-0008-0000-0700-0000AB000000}"/>
            </a:ext>
          </a:extLst>
        </xdr:cNvPr>
        <xdr:cNvSpPr txBox="1"/>
      </xdr:nvSpPr>
      <xdr:spPr>
        <a:xfrm>
          <a:off x="4686300" y="128696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159449</xdr:rowOff>
    </xdr:from>
    <xdr:to>
      <xdr:col>24</xdr:col>
      <xdr:colOff>114300</xdr:colOff>
      <xdr:row>76</xdr:row>
      <xdr:rowOff>89599</xdr:rowOff>
    </xdr:to>
    <xdr:sp macro="" textlink="">
      <xdr:nvSpPr>
        <xdr:cNvPr id="172" name="フローチャート: 判断 171">
          <a:extLst>
            <a:ext uri="{FF2B5EF4-FFF2-40B4-BE49-F238E27FC236}">
              <a16:creationId xmlns:a16="http://schemas.microsoft.com/office/drawing/2014/main" id="{00000000-0008-0000-0700-0000AC000000}"/>
            </a:ext>
          </a:extLst>
        </xdr:cNvPr>
        <xdr:cNvSpPr/>
      </xdr:nvSpPr>
      <xdr:spPr>
        <a:xfrm>
          <a:off x="4584700" y="13018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102291</xdr:rowOff>
    </xdr:from>
    <xdr:to>
      <xdr:col>19</xdr:col>
      <xdr:colOff>177800</xdr:colOff>
      <xdr:row>76</xdr:row>
      <xdr:rowOff>116514</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2908300" y="13132491"/>
          <a:ext cx="889000" cy="14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27898</xdr:rowOff>
    </xdr:from>
    <xdr:to>
      <xdr:col>20</xdr:col>
      <xdr:colOff>38100</xdr:colOff>
      <xdr:row>76</xdr:row>
      <xdr:rowOff>129498</xdr:rowOff>
    </xdr:to>
    <xdr:sp macro="" textlink="">
      <xdr:nvSpPr>
        <xdr:cNvPr id="174" name="フローチャート: 判断 173">
          <a:extLst>
            <a:ext uri="{FF2B5EF4-FFF2-40B4-BE49-F238E27FC236}">
              <a16:creationId xmlns:a16="http://schemas.microsoft.com/office/drawing/2014/main" id="{00000000-0008-0000-0700-0000AE000000}"/>
            </a:ext>
          </a:extLst>
        </xdr:cNvPr>
        <xdr:cNvSpPr/>
      </xdr:nvSpPr>
      <xdr:spPr>
        <a:xfrm>
          <a:off x="3746500" y="13058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146025</xdr:rowOff>
    </xdr:from>
    <xdr:ext cx="599010" cy="259045"/>
    <xdr:sp macro="" textlink="">
      <xdr:nvSpPr>
        <xdr:cNvPr id="175" name="テキスト ボックス 174">
          <a:extLst>
            <a:ext uri="{FF2B5EF4-FFF2-40B4-BE49-F238E27FC236}">
              <a16:creationId xmlns:a16="http://schemas.microsoft.com/office/drawing/2014/main" id="{00000000-0008-0000-0700-0000AF000000}"/>
            </a:ext>
          </a:extLst>
        </xdr:cNvPr>
        <xdr:cNvSpPr txBox="1"/>
      </xdr:nvSpPr>
      <xdr:spPr>
        <a:xfrm>
          <a:off x="3497795" y="12833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116514</xdr:rowOff>
    </xdr:from>
    <xdr:to>
      <xdr:col>15</xdr:col>
      <xdr:colOff>50800</xdr:colOff>
      <xdr:row>77</xdr:row>
      <xdr:rowOff>14078</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2019300" y="13146714"/>
          <a:ext cx="889000" cy="69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17928</xdr:rowOff>
    </xdr:from>
    <xdr:to>
      <xdr:col>15</xdr:col>
      <xdr:colOff>101600</xdr:colOff>
      <xdr:row>76</xdr:row>
      <xdr:rowOff>119528</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2857500" y="1304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136055</xdr:rowOff>
    </xdr:from>
    <xdr:ext cx="599010" cy="259045"/>
    <xdr:sp macro="" textlink="">
      <xdr:nvSpPr>
        <xdr:cNvPr id="178" name="テキスト ボックス 177">
          <a:extLst>
            <a:ext uri="{FF2B5EF4-FFF2-40B4-BE49-F238E27FC236}">
              <a16:creationId xmlns:a16="http://schemas.microsoft.com/office/drawing/2014/main" id="{00000000-0008-0000-0700-0000B2000000}"/>
            </a:ext>
          </a:extLst>
        </xdr:cNvPr>
        <xdr:cNvSpPr txBox="1"/>
      </xdr:nvSpPr>
      <xdr:spPr>
        <a:xfrm>
          <a:off x="2608795" y="12823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14078</xdr:rowOff>
    </xdr:from>
    <xdr:to>
      <xdr:col>10</xdr:col>
      <xdr:colOff>114300</xdr:colOff>
      <xdr:row>77</xdr:row>
      <xdr:rowOff>36588</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1130300" y="13215728"/>
          <a:ext cx="889000" cy="22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59427</xdr:rowOff>
    </xdr:from>
    <xdr:to>
      <xdr:col>10</xdr:col>
      <xdr:colOff>165100</xdr:colOff>
      <xdr:row>76</xdr:row>
      <xdr:rowOff>161027</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1968500" y="13089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6104</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1719795" y="12864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140591</xdr:rowOff>
    </xdr:from>
    <xdr:to>
      <xdr:col>6</xdr:col>
      <xdr:colOff>38100</xdr:colOff>
      <xdr:row>77</xdr:row>
      <xdr:rowOff>70741</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1079500" y="13170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87269</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830795" y="12946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32648</xdr:rowOff>
    </xdr:from>
    <xdr:to>
      <xdr:col>24</xdr:col>
      <xdr:colOff>114300</xdr:colOff>
      <xdr:row>76</xdr:row>
      <xdr:rowOff>134248</xdr:rowOff>
    </xdr:to>
    <xdr:sp macro="" textlink="">
      <xdr:nvSpPr>
        <xdr:cNvPr id="189" name="楕円 188">
          <a:extLst>
            <a:ext uri="{FF2B5EF4-FFF2-40B4-BE49-F238E27FC236}">
              <a16:creationId xmlns:a16="http://schemas.microsoft.com/office/drawing/2014/main" id="{00000000-0008-0000-0700-0000BD000000}"/>
            </a:ext>
          </a:extLst>
        </xdr:cNvPr>
        <xdr:cNvSpPr/>
      </xdr:nvSpPr>
      <xdr:spPr>
        <a:xfrm>
          <a:off x="4584700" y="13062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11075</xdr:rowOff>
    </xdr:from>
    <xdr:ext cx="599010" cy="259045"/>
    <xdr:sp macro="" textlink="">
      <xdr:nvSpPr>
        <xdr:cNvPr id="190" name="民生費該当値テキスト">
          <a:extLst>
            <a:ext uri="{FF2B5EF4-FFF2-40B4-BE49-F238E27FC236}">
              <a16:creationId xmlns:a16="http://schemas.microsoft.com/office/drawing/2014/main" id="{00000000-0008-0000-0700-0000BE000000}"/>
            </a:ext>
          </a:extLst>
        </xdr:cNvPr>
        <xdr:cNvSpPr txBox="1"/>
      </xdr:nvSpPr>
      <xdr:spPr>
        <a:xfrm>
          <a:off x="4686300" y="13041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51491</xdr:rowOff>
    </xdr:from>
    <xdr:to>
      <xdr:col>20</xdr:col>
      <xdr:colOff>38100</xdr:colOff>
      <xdr:row>76</xdr:row>
      <xdr:rowOff>153091</xdr:rowOff>
    </xdr:to>
    <xdr:sp macro="" textlink="">
      <xdr:nvSpPr>
        <xdr:cNvPr id="191" name="楕円 190">
          <a:extLst>
            <a:ext uri="{FF2B5EF4-FFF2-40B4-BE49-F238E27FC236}">
              <a16:creationId xmlns:a16="http://schemas.microsoft.com/office/drawing/2014/main" id="{00000000-0008-0000-0700-0000BF000000}"/>
            </a:ext>
          </a:extLst>
        </xdr:cNvPr>
        <xdr:cNvSpPr/>
      </xdr:nvSpPr>
      <xdr:spPr>
        <a:xfrm>
          <a:off x="3746500" y="13081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144218</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497795" y="13174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65714</xdr:rowOff>
    </xdr:from>
    <xdr:to>
      <xdr:col>15</xdr:col>
      <xdr:colOff>101600</xdr:colOff>
      <xdr:row>76</xdr:row>
      <xdr:rowOff>167314</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2857500" y="13095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158441</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608795" y="13188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134728</xdr:rowOff>
    </xdr:from>
    <xdr:to>
      <xdr:col>10</xdr:col>
      <xdr:colOff>165100</xdr:colOff>
      <xdr:row>77</xdr:row>
      <xdr:rowOff>64878</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1968500" y="13164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56005</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1719795" y="13257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157238</xdr:rowOff>
    </xdr:from>
    <xdr:to>
      <xdr:col>6</xdr:col>
      <xdr:colOff>38100</xdr:colOff>
      <xdr:row>77</xdr:row>
      <xdr:rowOff>87388</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1079500" y="13187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78515</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830795" y="13280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7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7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7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09" name="直線コネクタ 208">
          <a:extLst>
            <a:ext uri="{FF2B5EF4-FFF2-40B4-BE49-F238E27FC236}">
              <a16:creationId xmlns:a16="http://schemas.microsoft.com/office/drawing/2014/main" id="{00000000-0008-0000-0700-0000D1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0" name="テキスト ボックス 209">
          <a:extLst>
            <a:ext uri="{FF2B5EF4-FFF2-40B4-BE49-F238E27FC236}">
              <a16:creationId xmlns:a16="http://schemas.microsoft.com/office/drawing/2014/main" id="{00000000-0008-0000-0700-0000D2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衛生費グラフ枠">
          <a:extLst>
            <a:ext uri="{FF2B5EF4-FFF2-40B4-BE49-F238E27FC236}">
              <a16:creationId xmlns:a16="http://schemas.microsoft.com/office/drawing/2014/main" id="{00000000-0008-0000-0700-0000DD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161575</xdr:rowOff>
    </xdr:from>
    <xdr:to>
      <xdr:col>24</xdr:col>
      <xdr:colOff>62865</xdr:colOff>
      <xdr:row>98</xdr:row>
      <xdr:rowOff>138088</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flipV="1">
          <a:off x="4633595" y="15420625"/>
          <a:ext cx="1270" cy="1519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141915</xdr:rowOff>
    </xdr:from>
    <xdr:ext cx="534377" cy="259045"/>
    <xdr:sp macro="" textlink="">
      <xdr:nvSpPr>
        <xdr:cNvPr id="223" name="衛生費最小値テキスト">
          <a:extLst>
            <a:ext uri="{FF2B5EF4-FFF2-40B4-BE49-F238E27FC236}">
              <a16:creationId xmlns:a16="http://schemas.microsoft.com/office/drawing/2014/main" id="{00000000-0008-0000-0700-0000DF000000}"/>
            </a:ext>
          </a:extLst>
        </xdr:cNvPr>
        <xdr:cNvSpPr txBox="1"/>
      </xdr:nvSpPr>
      <xdr:spPr>
        <a:xfrm>
          <a:off x="4686300" y="16944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138088</xdr:rowOff>
    </xdr:from>
    <xdr:to>
      <xdr:col>24</xdr:col>
      <xdr:colOff>152400</xdr:colOff>
      <xdr:row>98</xdr:row>
      <xdr:rowOff>138088</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4546600" y="16940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108252</xdr:rowOff>
    </xdr:from>
    <xdr:ext cx="599010" cy="259045"/>
    <xdr:sp macro="" textlink="">
      <xdr:nvSpPr>
        <xdr:cNvPr id="225" name="衛生費最大値テキスト">
          <a:extLst>
            <a:ext uri="{FF2B5EF4-FFF2-40B4-BE49-F238E27FC236}">
              <a16:creationId xmlns:a16="http://schemas.microsoft.com/office/drawing/2014/main" id="{00000000-0008-0000-0700-0000E1000000}"/>
            </a:ext>
          </a:extLst>
        </xdr:cNvPr>
        <xdr:cNvSpPr txBox="1"/>
      </xdr:nvSpPr>
      <xdr:spPr>
        <a:xfrm>
          <a:off x="4686300" y="15195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838,517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161575</xdr:rowOff>
    </xdr:from>
    <xdr:to>
      <xdr:col>24</xdr:col>
      <xdr:colOff>152400</xdr:colOff>
      <xdr:row>89</xdr:row>
      <xdr:rowOff>161575</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5420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162003</xdr:rowOff>
    </xdr:from>
    <xdr:to>
      <xdr:col>24</xdr:col>
      <xdr:colOff>63500</xdr:colOff>
      <xdr:row>98</xdr:row>
      <xdr:rowOff>18639</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3797300" y="16792653"/>
          <a:ext cx="838200" cy="28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77250</xdr:rowOff>
    </xdr:from>
    <xdr:ext cx="599010" cy="259045"/>
    <xdr:sp macro="" textlink="">
      <xdr:nvSpPr>
        <xdr:cNvPr id="228" name="衛生費平均値テキスト">
          <a:extLst>
            <a:ext uri="{FF2B5EF4-FFF2-40B4-BE49-F238E27FC236}">
              <a16:creationId xmlns:a16="http://schemas.microsoft.com/office/drawing/2014/main" id="{00000000-0008-0000-0700-0000E4000000}"/>
            </a:ext>
          </a:extLst>
        </xdr:cNvPr>
        <xdr:cNvSpPr txBox="1"/>
      </xdr:nvSpPr>
      <xdr:spPr>
        <a:xfrm>
          <a:off x="4686300" y="165364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54373</xdr:rowOff>
    </xdr:from>
    <xdr:to>
      <xdr:col>24</xdr:col>
      <xdr:colOff>114300</xdr:colOff>
      <xdr:row>97</xdr:row>
      <xdr:rowOff>155973</xdr:rowOff>
    </xdr:to>
    <xdr:sp macro="" textlink="">
      <xdr:nvSpPr>
        <xdr:cNvPr id="229" name="フローチャート: 判断 228">
          <a:extLst>
            <a:ext uri="{FF2B5EF4-FFF2-40B4-BE49-F238E27FC236}">
              <a16:creationId xmlns:a16="http://schemas.microsoft.com/office/drawing/2014/main" id="{00000000-0008-0000-0700-0000E5000000}"/>
            </a:ext>
          </a:extLst>
        </xdr:cNvPr>
        <xdr:cNvSpPr/>
      </xdr:nvSpPr>
      <xdr:spPr>
        <a:xfrm>
          <a:off x="4584700" y="16685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162003</xdr:rowOff>
    </xdr:from>
    <xdr:to>
      <xdr:col>19</xdr:col>
      <xdr:colOff>177800</xdr:colOff>
      <xdr:row>98</xdr:row>
      <xdr:rowOff>25000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2908300" y="16792653"/>
          <a:ext cx="889000" cy="34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78777</xdr:rowOff>
    </xdr:from>
    <xdr:to>
      <xdr:col>20</xdr:col>
      <xdr:colOff>38100</xdr:colOff>
      <xdr:row>98</xdr:row>
      <xdr:rowOff>8927</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3746500" y="1670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25454</xdr:rowOff>
    </xdr:from>
    <xdr:ext cx="599010"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3497795" y="16484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161688</xdr:rowOff>
    </xdr:from>
    <xdr:to>
      <xdr:col>15</xdr:col>
      <xdr:colOff>50800</xdr:colOff>
      <xdr:row>98</xdr:row>
      <xdr:rowOff>25000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2019300" y="16792338"/>
          <a:ext cx="889000" cy="34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86278</xdr:rowOff>
    </xdr:from>
    <xdr:to>
      <xdr:col>15</xdr:col>
      <xdr:colOff>101600</xdr:colOff>
      <xdr:row>98</xdr:row>
      <xdr:rowOff>16428</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2857500" y="1671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32955</xdr:rowOff>
    </xdr:from>
    <xdr:ext cx="599010" cy="259045"/>
    <xdr:sp macro="" textlink="">
      <xdr:nvSpPr>
        <xdr:cNvPr id="235" name="テキスト ボックス 234">
          <a:extLst>
            <a:ext uri="{FF2B5EF4-FFF2-40B4-BE49-F238E27FC236}">
              <a16:creationId xmlns:a16="http://schemas.microsoft.com/office/drawing/2014/main" id="{00000000-0008-0000-0700-0000EB000000}"/>
            </a:ext>
          </a:extLst>
        </xdr:cNvPr>
        <xdr:cNvSpPr txBox="1"/>
      </xdr:nvSpPr>
      <xdr:spPr>
        <a:xfrm>
          <a:off x="2608795" y="16492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161688</xdr:rowOff>
    </xdr:from>
    <xdr:to>
      <xdr:col>10</xdr:col>
      <xdr:colOff>114300</xdr:colOff>
      <xdr:row>98</xdr:row>
      <xdr:rowOff>58403</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1130300" y="16792338"/>
          <a:ext cx="889000" cy="6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94886</xdr:rowOff>
    </xdr:from>
    <xdr:to>
      <xdr:col>10</xdr:col>
      <xdr:colOff>165100</xdr:colOff>
      <xdr:row>98</xdr:row>
      <xdr:rowOff>25036</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1968500" y="16725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41563</xdr:rowOff>
    </xdr:from>
    <xdr:ext cx="599010"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1719795" y="16500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169032</xdr:rowOff>
    </xdr:from>
    <xdr:to>
      <xdr:col>6</xdr:col>
      <xdr:colOff>38100</xdr:colOff>
      <xdr:row>98</xdr:row>
      <xdr:rowOff>99182</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079500" y="16799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115709</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863111" y="16574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139289</xdr:rowOff>
    </xdr:from>
    <xdr:to>
      <xdr:col>24</xdr:col>
      <xdr:colOff>114300</xdr:colOff>
      <xdr:row>98</xdr:row>
      <xdr:rowOff>69439</xdr:rowOff>
    </xdr:to>
    <xdr:sp macro="" textlink="">
      <xdr:nvSpPr>
        <xdr:cNvPr id="246" name="楕円 245">
          <a:extLst>
            <a:ext uri="{FF2B5EF4-FFF2-40B4-BE49-F238E27FC236}">
              <a16:creationId xmlns:a16="http://schemas.microsoft.com/office/drawing/2014/main" id="{00000000-0008-0000-0700-0000F6000000}"/>
            </a:ext>
          </a:extLst>
        </xdr:cNvPr>
        <xdr:cNvSpPr/>
      </xdr:nvSpPr>
      <xdr:spPr>
        <a:xfrm>
          <a:off x="4584700" y="16769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54216</xdr:rowOff>
    </xdr:from>
    <xdr:ext cx="599010" cy="259045"/>
    <xdr:sp macro="" textlink="">
      <xdr:nvSpPr>
        <xdr:cNvPr id="247" name="衛生費該当値テキスト">
          <a:extLst>
            <a:ext uri="{FF2B5EF4-FFF2-40B4-BE49-F238E27FC236}">
              <a16:creationId xmlns:a16="http://schemas.microsoft.com/office/drawing/2014/main" id="{00000000-0008-0000-0700-0000F7000000}"/>
            </a:ext>
          </a:extLst>
        </xdr:cNvPr>
        <xdr:cNvSpPr txBox="1"/>
      </xdr:nvSpPr>
      <xdr:spPr>
        <a:xfrm>
          <a:off x="4686300" y="16684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111203</xdr:rowOff>
    </xdr:from>
    <xdr:to>
      <xdr:col>20</xdr:col>
      <xdr:colOff>38100</xdr:colOff>
      <xdr:row>98</xdr:row>
      <xdr:rowOff>41353</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3746500" y="16741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98</xdr:row>
      <xdr:rowOff>32480</xdr:rowOff>
    </xdr:from>
    <xdr:ext cx="59901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497795" y="16834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145650</xdr:rowOff>
    </xdr:from>
    <xdr:to>
      <xdr:col>15</xdr:col>
      <xdr:colOff>101600</xdr:colOff>
      <xdr:row>98</xdr:row>
      <xdr:rowOff>75800</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2857500" y="1677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98</xdr:row>
      <xdr:rowOff>66927</xdr:rowOff>
    </xdr:from>
    <xdr:ext cx="59901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608795" y="16869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110888</xdr:rowOff>
    </xdr:from>
    <xdr:to>
      <xdr:col>10</xdr:col>
      <xdr:colOff>165100</xdr:colOff>
      <xdr:row>98</xdr:row>
      <xdr:rowOff>41038</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1968500" y="16741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98</xdr:row>
      <xdr:rowOff>32165</xdr:rowOff>
    </xdr:from>
    <xdr:ext cx="59901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719795" y="16834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7603</xdr:rowOff>
    </xdr:from>
    <xdr:to>
      <xdr:col>6</xdr:col>
      <xdr:colOff>38100</xdr:colOff>
      <xdr:row>98</xdr:row>
      <xdr:rowOff>109203</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079500" y="16809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100330</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863111" y="16902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a:extLst>
            <a:ext uri="{FF2B5EF4-FFF2-40B4-BE49-F238E27FC236}">
              <a16:creationId xmlns:a16="http://schemas.microsoft.com/office/drawing/2014/main" id="{00000000-0008-0000-0700-000000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a:extLst>
            <a:ext uri="{FF2B5EF4-FFF2-40B4-BE49-F238E27FC236}">
              <a16:creationId xmlns:a16="http://schemas.microsoft.com/office/drawing/2014/main" id="{00000000-0008-0000-0700-000001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a:extLst>
            <a:ext uri="{FF2B5EF4-FFF2-40B4-BE49-F238E27FC236}">
              <a16:creationId xmlns:a16="http://schemas.microsoft.com/office/drawing/2014/main" id="{00000000-0008-0000-0700-000009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6" name="直線コネクタ 265">
          <a:extLst>
            <a:ext uri="{FF2B5EF4-FFF2-40B4-BE49-F238E27FC236}">
              <a16:creationId xmlns:a16="http://schemas.microsoft.com/office/drawing/2014/main" id="{00000000-0008-0000-0700-00000A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a:extLst>
            <a:ext uri="{FF2B5EF4-FFF2-40B4-BE49-F238E27FC236}">
              <a16:creationId xmlns:a16="http://schemas.microsoft.com/office/drawing/2014/main" id="{00000000-0008-0000-07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43797</xdr:rowOff>
    </xdr:from>
    <xdr:to>
      <xdr:col>54</xdr:col>
      <xdr:colOff>189865</xdr:colOff>
      <xdr:row>39</xdr:row>
      <xdr:rowOff>98878</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flipV="1">
          <a:off x="10475595" y="5358747"/>
          <a:ext cx="1270" cy="14266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2" name="労働費最小値テキスト">
          <a:extLst>
            <a:ext uri="{FF2B5EF4-FFF2-40B4-BE49-F238E27FC236}">
              <a16:creationId xmlns:a16="http://schemas.microsoft.com/office/drawing/2014/main" id="{00000000-0008-0000-0700-00001A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161924</xdr:rowOff>
    </xdr:from>
    <xdr:ext cx="534377" cy="259045"/>
    <xdr:sp macro="" textlink="">
      <xdr:nvSpPr>
        <xdr:cNvPr id="284" name="労働費最大値テキスト">
          <a:extLst>
            <a:ext uri="{FF2B5EF4-FFF2-40B4-BE49-F238E27FC236}">
              <a16:creationId xmlns:a16="http://schemas.microsoft.com/office/drawing/2014/main" id="{00000000-0008-0000-0700-00001C010000}"/>
            </a:ext>
          </a:extLst>
        </xdr:cNvPr>
        <xdr:cNvSpPr txBox="1"/>
      </xdr:nvSpPr>
      <xdr:spPr>
        <a:xfrm>
          <a:off x="10528300" y="5133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43797</xdr:rowOff>
    </xdr:from>
    <xdr:to>
      <xdr:col>55</xdr:col>
      <xdr:colOff>88900</xdr:colOff>
      <xdr:row>31</xdr:row>
      <xdr:rowOff>43797</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5358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90061</xdr:rowOff>
    </xdr:from>
    <xdr:to>
      <xdr:col>55</xdr:col>
      <xdr:colOff>0</xdr:colOff>
      <xdr:row>39</xdr:row>
      <xdr:rowOff>90061</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9639300" y="677661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169797</xdr:rowOff>
    </xdr:from>
    <xdr:ext cx="378565" cy="259045"/>
    <xdr:sp macro="" textlink="">
      <xdr:nvSpPr>
        <xdr:cNvPr id="287" name="労働費平均値テキスト">
          <a:extLst>
            <a:ext uri="{FF2B5EF4-FFF2-40B4-BE49-F238E27FC236}">
              <a16:creationId xmlns:a16="http://schemas.microsoft.com/office/drawing/2014/main" id="{00000000-0008-0000-0700-00001F010000}"/>
            </a:ext>
          </a:extLst>
        </xdr:cNvPr>
        <xdr:cNvSpPr txBox="1"/>
      </xdr:nvSpPr>
      <xdr:spPr>
        <a:xfrm>
          <a:off x="10528300" y="651344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146920</xdr:rowOff>
    </xdr:from>
    <xdr:to>
      <xdr:col>55</xdr:col>
      <xdr:colOff>50800</xdr:colOff>
      <xdr:row>39</xdr:row>
      <xdr:rowOff>77070</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10426700" y="666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90061</xdr:rowOff>
    </xdr:from>
    <xdr:to>
      <xdr:col>50</xdr:col>
      <xdr:colOff>114300</xdr:colOff>
      <xdr:row>39</xdr:row>
      <xdr:rowOff>92891</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8750300" y="6776611"/>
          <a:ext cx="889000" cy="2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148880</xdr:rowOff>
    </xdr:from>
    <xdr:to>
      <xdr:col>50</xdr:col>
      <xdr:colOff>165100</xdr:colOff>
      <xdr:row>39</xdr:row>
      <xdr:rowOff>79030</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9588500" y="666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95557</xdr:rowOff>
    </xdr:from>
    <xdr:ext cx="378565"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9450017" y="64392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82441</xdr:rowOff>
    </xdr:from>
    <xdr:to>
      <xdr:col>45</xdr:col>
      <xdr:colOff>177800</xdr:colOff>
      <xdr:row>39</xdr:row>
      <xdr:rowOff>92891</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7861300" y="6768991"/>
          <a:ext cx="889000" cy="10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142676</xdr:rowOff>
    </xdr:from>
    <xdr:to>
      <xdr:col>46</xdr:col>
      <xdr:colOff>38100</xdr:colOff>
      <xdr:row>39</xdr:row>
      <xdr:rowOff>72826</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8699500" y="6657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89352</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8561017" y="64330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73079</xdr:rowOff>
    </xdr:from>
    <xdr:to>
      <xdr:col>41</xdr:col>
      <xdr:colOff>50800</xdr:colOff>
      <xdr:row>39</xdr:row>
      <xdr:rowOff>82441</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6972300" y="6759629"/>
          <a:ext cx="889000" cy="9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139954</xdr:rowOff>
    </xdr:from>
    <xdr:to>
      <xdr:col>41</xdr:col>
      <xdr:colOff>101600</xdr:colOff>
      <xdr:row>39</xdr:row>
      <xdr:rowOff>70104</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7810500" y="6655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86631</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7672017" y="64302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164338</xdr:rowOff>
    </xdr:from>
    <xdr:to>
      <xdr:col>36</xdr:col>
      <xdr:colOff>165100</xdr:colOff>
      <xdr:row>39</xdr:row>
      <xdr:rowOff>94488</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6921500" y="6679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111015</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6783017" y="64546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39261</xdr:rowOff>
    </xdr:from>
    <xdr:to>
      <xdr:col>55</xdr:col>
      <xdr:colOff>50800</xdr:colOff>
      <xdr:row>39</xdr:row>
      <xdr:rowOff>140861</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10426700" y="6725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125638</xdr:rowOff>
    </xdr:from>
    <xdr:ext cx="313932" cy="259045"/>
    <xdr:sp macro="" textlink="">
      <xdr:nvSpPr>
        <xdr:cNvPr id="306" name="労働費該当値テキスト">
          <a:extLst>
            <a:ext uri="{FF2B5EF4-FFF2-40B4-BE49-F238E27FC236}">
              <a16:creationId xmlns:a16="http://schemas.microsoft.com/office/drawing/2014/main" id="{00000000-0008-0000-0700-000032010000}"/>
            </a:ext>
          </a:extLst>
        </xdr:cNvPr>
        <xdr:cNvSpPr txBox="1"/>
      </xdr:nvSpPr>
      <xdr:spPr>
        <a:xfrm>
          <a:off x="10528300" y="66407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39261</xdr:rowOff>
    </xdr:from>
    <xdr:to>
      <xdr:col>50</xdr:col>
      <xdr:colOff>165100</xdr:colOff>
      <xdr:row>39</xdr:row>
      <xdr:rowOff>140861</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9588500" y="6725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131988</xdr:rowOff>
    </xdr:from>
    <xdr:ext cx="313932"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82333" y="68185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42091</xdr:rowOff>
    </xdr:from>
    <xdr:to>
      <xdr:col>46</xdr:col>
      <xdr:colOff>38100</xdr:colOff>
      <xdr:row>39</xdr:row>
      <xdr:rowOff>143691</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8699500" y="6728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134818</xdr:rowOff>
    </xdr:from>
    <xdr:ext cx="313932"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93333" y="682136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31641</xdr:rowOff>
    </xdr:from>
    <xdr:to>
      <xdr:col>41</xdr:col>
      <xdr:colOff>101600</xdr:colOff>
      <xdr:row>39</xdr:row>
      <xdr:rowOff>133241</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7810500" y="6718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124368</xdr:rowOff>
    </xdr:from>
    <xdr:ext cx="378565"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2017" y="68109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22279</xdr:rowOff>
    </xdr:from>
    <xdr:to>
      <xdr:col>36</xdr:col>
      <xdr:colOff>165100</xdr:colOff>
      <xdr:row>39</xdr:row>
      <xdr:rowOff>123879</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6921500" y="6708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115006</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783017" y="68015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50</xdr:row>
      <xdr:rowOff>111777</xdr:rowOff>
    </xdr:from>
    <xdr:ext cx="685572"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5918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a:extLst>
            <a:ext uri="{FF2B5EF4-FFF2-40B4-BE49-F238E27FC236}">
              <a16:creationId xmlns:a16="http://schemas.microsoft.com/office/drawing/2014/main" id="{00000000-0008-0000-0700-00004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17438</xdr:rowOff>
    </xdr:from>
    <xdr:to>
      <xdr:col>54</xdr:col>
      <xdr:colOff>189865</xdr:colOff>
      <xdr:row>58</xdr:row>
      <xdr:rowOff>12659</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flipV="1">
          <a:off x="10475595" y="8761388"/>
          <a:ext cx="1270" cy="1195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16486</xdr:rowOff>
    </xdr:from>
    <xdr:ext cx="534377" cy="259045"/>
    <xdr:sp macro="" textlink="">
      <xdr:nvSpPr>
        <xdr:cNvPr id="335" name="農林水産業費最小値テキスト">
          <a:extLst>
            <a:ext uri="{FF2B5EF4-FFF2-40B4-BE49-F238E27FC236}">
              <a16:creationId xmlns:a16="http://schemas.microsoft.com/office/drawing/2014/main" id="{00000000-0008-0000-0700-00004F010000}"/>
            </a:ext>
          </a:extLst>
        </xdr:cNvPr>
        <xdr:cNvSpPr txBox="1"/>
      </xdr:nvSpPr>
      <xdr:spPr>
        <a:xfrm>
          <a:off x="10528300" y="9960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12659</xdr:rowOff>
    </xdr:from>
    <xdr:to>
      <xdr:col>55</xdr:col>
      <xdr:colOff>88900</xdr:colOff>
      <xdr:row>58</xdr:row>
      <xdr:rowOff>12659</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10388600" y="9956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135565</xdr:rowOff>
    </xdr:from>
    <xdr:ext cx="690189" cy="259045"/>
    <xdr:sp macro="" textlink="">
      <xdr:nvSpPr>
        <xdr:cNvPr id="337" name="農林水産業費最大値テキスト">
          <a:extLst>
            <a:ext uri="{FF2B5EF4-FFF2-40B4-BE49-F238E27FC236}">
              <a16:creationId xmlns:a16="http://schemas.microsoft.com/office/drawing/2014/main" id="{00000000-0008-0000-0700-000051010000}"/>
            </a:ext>
          </a:extLst>
        </xdr:cNvPr>
        <xdr:cNvSpPr txBox="1"/>
      </xdr:nvSpPr>
      <xdr:spPr>
        <a:xfrm>
          <a:off x="10528300" y="853661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2,113,931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17438</xdr:rowOff>
    </xdr:from>
    <xdr:to>
      <xdr:col>55</xdr:col>
      <xdr:colOff>88900</xdr:colOff>
      <xdr:row>51</xdr:row>
      <xdr:rowOff>17438</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10388600" y="8761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143360</xdr:rowOff>
    </xdr:from>
    <xdr:to>
      <xdr:col>55</xdr:col>
      <xdr:colOff>0</xdr:colOff>
      <xdr:row>57</xdr:row>
      <xdr:rowOff>146353</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flipV="1">
          <a:off x="9639300" y="9916010"/>
          <a:ext cx="838200" cy="2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64551</xdr:rowOff>
    </xdr:from>
    <xdr:ext cx="599010" cy="259045"/>
    <xdr:sp macro="" textlink="">
      <xdr:nvSpPr>
        <xdr:cNvPr id="340" name="農林水産業費平均値テキスト">
          <a:extLst>
            <a:ext uri="{FF2B5EF4-FFF2-40B4-BE49-F238E27FC236}">
              <a16:creationId xmlns:a16="http://schemas.microsoft.com/office/drawing/2014/main" id="{00000000-0008-0000-0700-000054010000}"/>
            </a:ext>
          </a:extLst>
        </xdr:cNvPr>
        <xdr:cNvSpPr txBox="1"/>
      </xdr:nvSpPr>
      <xdr:spPr>
        <a:xfrm>
          <a:off x="10528300" y="96657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41674</xdr:rowOff>
    </xdr:from>
    <xdr:to>
      <xdr:col>55</xdr:col>
      <xdr:colOff>50800</xdr:colOff>
      <xdr:row>57</xdr:row>
      <xdr:rowOff>143274</xdr:rowOff>
    </xdr:to>
    <xdr:sp macro="" textlink="">
      <xdr:nvSpPr>
        <xdr:cNvPr id="341" name="フローチャート: 判断 340">
          <a:extLst>
            <a:ext uri="{FF2B5EF4-FFF2-40B4-BE49-F238E27FC236}">
              <a16:creationId xmlns:a16="http://schemas.microsoft.com/office/drawing/2014/main" id="{00000000-0008-0000-0700-000055010000}"/>
            </a:ext>
          </a:extLst>
        </xdr:cNvPr>
        <xdr:cNvSpPr/>
      </xdr:nvSpPr>
      <xdr:spPr>
        <a:xfrm>
          <a:off x="10426700" y="9814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145194</xdr:rowOff>
    </xdr:from>
    <xdr:to>
      <xdr:col>50</xdr:col>
      <xdr:colOff>114300</xdr:colOff>
      <xdr:row>57</xdr:row>
      <xdr:rowOff>146353</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8750300" y="9917844"/>
          <a:ext cx="889000" cy="1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37322</xdr:rowOff>
    </xdr:from>
    <xdr:to>
      <xdr:col>50</xdr:col>
      <xdr:colOff>165100</xdr:colOff>
      <xdr:row>57</xdr:row>
      <xdr:rowOff>138922</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9588500" y="98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155449</xdr:rowOff>
    </xdr:from>
    <xdr:ext cx="599010"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9339795" y="9585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145194</xdr:rowOff>
    </xdr:from>
    <xdr:to>
      <xdr:col>45</xdr:col>
      <xdr:colOff>177800</xdr:colOff>
      <xdr:row>57</xdr:row>
      <xdr:rowOff>147379</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7861300" y="9917844"/>
          <a:ext cx="889000" cy="2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49384</xdr:rowOff>
    </xdr:from>
    <xdr:to>
      <xdr:col>46</xdr:col>
      <xdr:colOff>38100</xdr:colOff>
      <xdr:row>57</xdr:row>
      <xdr:rowOff>150984</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8699500" y="9822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167511</xdr:rowOff>
    </xdr:from>
    <xdr:ext cx="599010"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8450795" y="9597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129542</xdr:rowOff>
    </xdr:from>
    <xdr:to>
      <xdr:col>41</xdr:col>
      <xdr:colOff>50800</xdr:colOff>
      <xdr:row>57</xdr:row>
      <xdr:rowOff>147379</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6972300" y="9902192"/>
          <a:ext cx="889000" cy="17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54616</xdr:rowOff>
    </xdr:from>
    <xdr:to>
      <xdr:col>41</xdr:col>
      <xdr:colOff>101600</xdr:colOff>
      <xdr:row>57</xdr:row>
      <xdr:rowOff>156216</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7810500" y="9827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1293</xdr:rowOff>
    </xdr:from>
    <xdr:ext cx="599010"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7561795" y="9602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85797</xdr:rowOff>
    </xdr:from>
    <xdr:to>
      <xdr:col>36</xdr:col>
      <xdr:colOff>165100</xdr:colOff>
      <xdr:row>58</xdr:row>
      <xdr:rowOff>15947</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6921500" y="9858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7074</xdr:rowOff>
    </xdr:from>
    <xdr:ext cx="599010"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6672795" y="9951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92560</xdr:rowOff>
    </xdr:from>
    <xdr:to>
      <xdr:col>55</xdr:col>
      <xdr:colOff>50800</xdr:colOff>
      <xdr:row>58</xdr:row>
      <xdr:rowOff>22710</xdr:rowOff>
    </xdr:to>
    <xdr:sp macro="" textlink="">
      <xdr:nvSpPr>
        <xdr:cNvPr id="358" name="楕円 357">
          <a:extLst>
            <a:ext uri="{FF2B5EF4-FFF2-40B4-BE49-F238E27FC236}">
              <a16:creationId xmlns:a16="http://schemas.microsoft.com/office/drawing/2014/main" id="{00000000-0008-0000-0700-000066010000}"/>
            </a:ext>
          </a:extLst>
        </xdr:cNvPr>
        <xdr:cNvSpPr/>
      </xdr:nvSpPr>
      <xdr:spPr>
        <a:xfrm>
          <a:off x="10426700" y="9865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20101</xdr:rowOff>
    </xdr:from>
    <xdr:ext cx="534377" cy="259045"/>
    <xdr:sp macro="" textlink="">
      <xdr:nvSpPr>
        <xdr:cNvPr id="359" name="農林水産業費該当値テキスト">
          <a:extLst>
            <a:ext uri="{FF2B5EF4-FFF2-40B4-BE49-F238E27FC236}">
              <a16:creationId xmlns:a16="http://schemas.microsoft.com/office/drawing/2014/main" id="{00000000-0008-0000-0700-000067010000}"/>
            </a:ext>
          </a:extLst>
        </xdr:cNvPr>
        <xdr:cNvSpPr txBox="1"/>
      </xdr:nvSpPr>
      <xdr:spPr>
        <a:xfrm>
          <a:off x="10528300" y="9792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95553</xdr:rowOff>
    </xdr:from>
    <xdr:to>
      <xdr:col>50</xdr:col>
      <xdr:colOff>165100</xdr:colOff>
      <xdr:row>58</xdr:row>
      <xdr:rowOff>25703</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9588500" y="9868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16830</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372111" y="9960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94394</xdr:rowOff>
    </xdr:from>
    <xdr:to>
      <xdr:col>46</xdr:col>
      <xdr:colOff>38100</xdr:colOff>
      <xdr:row>58</xdr:row>
      <xdr:rowOff>24544</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8699500" y="9867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15671</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483111" y="9959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96579</xdr:rowOff>
    </xdr:from>
    <xdr:to>
      <xdr:col>41</xdr:col>
      <xdr:colOff>101600</xdr:colOff>
      <xdr:row>58</xdr:row>
      <xdr:rowOff>26729</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7810500" y="9869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17856</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594111" y="9961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78742</xdr:rowOff>
    </xdr:from>
    <xdr:to>
      <xdr:col>36</xdr:col>
      <xdr:colOff>165100</xdr:colOff>
      <xdr:row>58</xdr:row>
      <xdr:rowOff>8892</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6921500" y="9851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25419</xdr:rowOff>
    </xdr:from>
    <xdr:ext cx="59901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672795" y="9626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a:extLst>
            <a:ext uri="{FF2B5EF4-FFF2-40B4-BE49-F238E27FC236}">
              <a16:creationId xmlns:a16="http://schemas.microsoft.com/office/drawing/2014/main" id="{00000000-0008-0000-0700-00007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a:extLst>
            <a:ext uri="{FF2B5EF4-FFF2-40B4-BE49-F238E27FC236}">
              <a16:creationId xmlns:a16="http://schemas.microsoft.com/office/drawing/2014/main" id="{00000000-0008-0000-0700-00007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a:extLst>
            <a:ext uri="{FF2B5EF4-FFF2-40B4-BE49-F238E27FC236}">
              <a16:creationId xmlns:a16="http://schemas.microsoft.com/office/drawing/2014/main" id="{00000000-0008-0000-0700-00007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8" name="直線コネクタ 377">
          <a:extLst>
            <a:ext uri="{FF2B5EF4-FFF2-40B4-BE49-F238E27FC236}">
              <a16:creationId xmlns:a16="http://schemas.microsoft.com/office/drawing/2014/main" id="{00000000-0008-0000-0700-00007A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商工費グラフ枠">
          <a:extLst>
            <a:ext uri="{FF2B5EF4-FFF2-40B4-BE49-F238E27FC236}">
              <a16:creationId xmlns:a16="http://schemas.microsoft.com/office/drawing/2014/main" id="{00000000-0008-0000-0700-00008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2212</xdr:rowOff>
    </xdr:from>
    <xdr:to>
      <xdr:col>54</xdr:col>
      <xdr:colOff>189865</xdr:colOff>
      <xdr:row>79</xdr:row>
      <xdr:rowOff>41170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flipV="1">
          <a:off x="10475595" y="12003712"/>
          <a:ext cx="1270" cy="1582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44997</xdr:rowOff>
    </xdr:from>
    <xdr:ext cx="378565" cy="259045"/>
    <xdr:sp macro="" textlink="">
      <xdr:nvSpPr>
        <xdr:cNvPr id="392" name="商工費最小値テキスト">
          <a:extLst>
            <a:ext uri="{FF2B5EF4-FFF2-40B4-BE49-F238E27FC236}">
              <a16:creationId xmlns:a16="http://schemas.microsoft.com/office/drawing/2014/main" id="{00000000-0008-0000-0700-000088010000}"/>
            </a:ext>
          </a:extLst>
        </xdr:cNvPr>
        <xdr:cNvSpPr txBox="1"/>
      </xdr:nvSpPr>
      <xdr:spPr>
        <a:xfrm>
          <a:off x="10528300" y="135895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41170</xdr:rowOff>
    </xdr:from>
    <xdr:to>
      <xdr:col>55</xdr:col>
      <xdr:colOff>88900</xdr:colOff>
      <xdr:row>79</xdr:row>
      <xdr:rowOff>41170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10388600" y="13585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120339</xdr:rowOff>
    </xdr:from>
    <xdr:ext cx="599010" cy="259045"/>
    <xdr:sp macro="" textlink="">
      <xdr:nvSpPr>
        <xdr:cNvPr id="394" name="商工費最大値テキスト">
          <a:extLst>
            <a:ext uri="{FF2B5EF4-FFF2-40B4-BE49-F238E27FC236}">
              <a16:creationId xmlns:a16="http://schemas.microsoft.com/office/drawing/2014/main" id="{00000000-0008-0000-0700-00008A010000}"/>
            </a:ext>
          </a:extLst>
        </xdr:cNvPr>
        <xdr:cNvSpPr txBox="1"/>
      </xdr:nvSpPr>
      <xdr:spPr>
        <a:xfrm>
          <a:off x="10528300" y="11778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416,086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2212</xdr:rowOff>
    </xdr:from>
    <xdr:to>
      <xdr:col>55</xdr:col>
      <xdr:colOff>88900</xdr:colOff>
      <xdr:row>70</xdr:row>
      <xdr:rowOff>2212</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200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10464</xdr:rowOff>
    </xdr:from>
    <xdr:to>
      <xdr:col>55</xdr:col>
      <xdr:colOff>0</xdr:colOff>
      <xdr:row>78</xdr:row>
      <xdr:rowOff>21487</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9639300" y="13383564"/>
          <a:ext cx="838200" cy="1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93812</xdr:rowOff>
    </xdr:from>
    <xdr:ext cx="534377" cy="259045"/>
    <xdr:sp macro="" textlink="">
      <xdr:nvSpPr>
        <xdr:cNvPr id="397" name="商工費平均値テキスト">
          <a:extLst>
            <a:ext uri="{FF2B5EF4-FFF2-40B4-BE49-F238E27FC236}">
              <a16:creationId xmlns:a16="http://schemas.microsoft.com/office/drawing/2014/main" id="{00000000-0008-0000-0700-00008D010000}"/>
            </a:ext>
          </a:extLst>
        </xdr:cNvPr>
        <xdr:cNvSpPr txBox="1"/>
      </xdr:nvSpPr>
      <xdr:spPr>
        <a:xfrm>
          <a:off x="10528300" y="131240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70935</xdr:rowOff>
    </xdr:from>
    <xdr:to>
      <xdr:col>55</xdr:col>
      <xdr:colOff>50800</xdr:colOff>
      <xdr:row>78</xdr:row>
      <xdr:rowOff>1085</xdr:rowOff>
    </xdr:to>
    <xdr:sp macro="" textlink="">
      <xdr:nvSpPr>
        <xdr:cNvPr id="398" name="フローチャート: 判断 397">
          <a:extLst>
            <a:ext uri="{FF2B5EF4-FFF2-40B4-BE49-F238E27FC236}">
              <a16:creationId xmlns:a16="http://schemas.microsoft.com/office/drawing/2014/main" id="{00000000-0008-0000-0700-00008E010000}"/>
            </a:ext>
          </a:extLst>
        </xdr:cNvPr>
        <xdr:cNvSpPr/>
      </xdr:nvSpPr>
      <xdr:spPr>
        <a:xfrm>
          <a:off x="10426700" y="13272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21487</xdr:rowOff>
    </xdr:from>
    <xdr:to>
      <xdr:col>50</xdr:col>
      <xdr:colOff>114300</xdr:colOff>
      <xdr:row>78</xdr:row>
      <xdr:rowOff>126743</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8750300" y="13394587"/>
          <a:ext cx="889000" cy="105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60981</xdr:rowOff>
    </xdr:from>
    <xdr:to>
      <xdr:col>50</xdr:col>
      <xdr:colOff>165100</xdr:colOff>
      <xdr:row>77</xdr:row>
      <xdr:rowOff>162581</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9588500" y="13262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7658</xdr:rowOff>
    </xdr:from>
    <xdr:ext cx="534377"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9372111" y="13037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118436</xdr:rowOff>
    </xdr:from>
    <xdr:to>
      <xdr:col>45</xdr:col>
      <xdr:colOff>177800</xdr:colOff>
      <xdr:row>78</xdr:row>
      <xdr:rowOff>126743</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7861300" y="13491536"/>
          <a:ext cx="889000" cy="8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92580</xdr:rowOff>
    </xdr:from>
    <xdr:to>
      <xdr:col>46</xdr:col>
      <xdr:colOff>38100</xdr:colOff>
      <xdr:row>78</xdr:row>
      <xdr:rowOff>22730</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8699500" y="13294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39257</xdr:rowOff>
    </xdr:from>
    <xdr:ext cx="534377"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8483111" y="13069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118436</xdr:rowOff>
    </xdr:from>
    <xdr:to>
      <xdr:col>41</xdr:col>
      <xdr:colOff>50800</xdr:colOff>
      <xdr:row>78</xdr:row>
      <xdr:rowOff>118813</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6972300" y="13491536"/>
          <a:ext cx="889000" cy="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80018</xdr:rowOff>
    </xdr:from>
    <xdr:to>
      <xdr:col>41</xdr:col>
      <xdr:colOff>101600</xdr:colOff>
      <xdr:row>78</xdr:row>
      <xdr:rowOff>10168</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7810500" y="1328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26695</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7594111" y="13056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58200</xdr:rowOff>
    </xdr:from>
    <xdr:to>
      <xdr:col>36</xdr:col>
      <xdr:colOff>165100</xdr:colOff>
      <xdr:row>78</xdr:row>
      <xdr:rowOff>159800</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6921500" y="1343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4877</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6705111" y="13206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131114</xdr:rowOff>
    </xdr:from>
    <xdr:to>
      <xdr:col>55</xdr:col>
      <xdr:colOff>50800</xdr:colOff>
      <xdr:row>78</xdr:row>
      <xdr:rowOff>61264</xdr:rowOff>
    </xdr:to>
    <xdr:sp macro="" textlink="">
      <xdr:nvSpPr>
        <xdr:cNvPr id="415" name="楕円 414">
          <a:extLst>
            <a:ext uri="{FF2B5EF4-FFF2-40B4-BE49-F238E27FC236}">
              <a16:creationId xmlns:a16="http://schemas.microsoft.com/office/drawing/2014/main" id="{00000000-0008-0000-0700-00009F010000}"/>
            </a:ext>
          </a:extLst>
        </xdr:cNvPr>
        <xdr:cNvSpPr/>
      </xdr:nvSpPr>
      <xdr:spPr>
        <a:xfrm>
          <a:off x="10426700" y="13332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109541</xdr:rowOff>
    </xdr:from>
    <xdr:ext cx="534377" cy="259045"/>
    <xdr:sp macro="" textlink="">
      <xdr:nvSpPr>
        <xdr:cNvPr id="416" name="商工費該当値テキスト">
          <a:extLst>
            <a:ext uri="{FF2B5EF4-FFF2-40B4-BE49-F238E27FC236}">
              <a16:creationId xmlns:a16="http://schemas.microsoft.com/office/drawing/2014/main" id="{00000000-0008-0000-0700-0000A0010000}"/>
            </a:ext>
          </a:extLst>
        </xdr:cNvPr>
        <xdr:cNvSpPr txBox="1"/>
      </xdr:nvSpPr>
      <xdr:spPr>
        <a:xfrm>
          <a:off x="10528300" y="13311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142137</xdr:rowOff>
    </xdr:from>
    <xdr:to>
      <xdr:col>50</xdr:col>
      <xdr:colOff>165100</xdr:colOff>
      <xdr:row>78</xdr:row>
      <xdr:rowOff>72287</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9588500" y="13343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63414</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372111" y="13436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75943</xdr:rowOff>
    </xdr:from>
    <xdr:to>
      <xdr:col>46</xdr:col>
      <xdr:colOff>38100</xdr:colOff>
      <xdr:row>79</xdr:row>
      <xdr:rowOff>6093</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8699500" y="1344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168670</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483111" y="13541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67636</xdr:rowOff>
    </xdr:from>
    <xdr:to>
      <xdr:col>41</xdr:col>
      <xdr:colOff>101600</xdr:colOff>
      <xdr:row>78</xdr:row>
      <xdr:rowOff>169236</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7810500" y="13440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160363</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594111" y="13533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68013</xdr:rowOff>
    </xdr:from>
    <xdr:to>
      <xdr:col>36</xdr:col>
      <xdr:colOff>165100</xdr:colOff>
      <xdr:row>78</xdr:row>
      <xdr:rowOff>169613</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6921500" y="13441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160740</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05111" y="13533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a:extLst>
            <a:ext uri="{FF2B5EF4-FFF2-40B4-BE49-F238E27FC236}">
              <a16:creationId xmlns:a16="http://schemas.microsoft.com/office/drawing/2014/main" id="{00000000-0008-0000-0700-0000A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6" name="正方形/長方形 425">
          <a:extLst>
            <a:ext uri="{FF2B5EF4-FFF2-40B4-BE49-F238E27FC236}">
              <a16:creationId xmlns:a16="http://schemas.microsoft.com/office/drawing/2014/main" id="{00000000-0008-0000-0700-0000A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a:extLst>
            <a:ext uri="{FF2B5EF4-FFF2-40B4-BE49-F238E27FC236}">
              <a16:creationId xmlns:a16="http://schemas.microsoft.com/office/drawing/2014/main" id="{00000000-0008-0000-0700-0000B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5" name="直線コネクタ 434">
          <a:extLst>
            <a:ext uri="{FF2B5EF4-FFF2-40B4-BE49-F238E27FC236}">
              <a16:creationId xmlns:a16="http://schemas.microsoft.com/office/drawing/2014/main" id="{00000000-0008-0000-0700-0000B3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a:extLst>
            <a:ext uri="{FF2B5EF4-FFF2-40B4-BE49-F238E27FC236}">
              <a16:creationId xmlns:a16="http://schemas.microsoft.com/office/drawing/2014/main" id="{00000000-0008-0000-07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135167</xdr:rowOff>
    </xdr:from>
    <xdr:to>
      <xdr:col>54</xdr:col>
      <xdr:colOff>189865</xdr:colOff>
      <xdr:row>99</xdr:row>
      <xdr:rowOff>34223</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flipV="1">
          <a:off x="10475595" y="15565667"/>
          <a:ext cx="1270" cy="1442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38050</xdr:rowOff>
    </xdr:from>
    <xdr:ext cx="534377" cy="259045"/>
    <xdr:sp macro="" textlink="">
      <xdr:nvSpPr>
        <xdr:cNvPr id="451" name="土木費最小値テキスト">
          <a:extLst>
            <a:ext uri="{FF2B5EF4-FFF2-40B4-BE49-F238E27FC236}">
              <a16:creationId xmlns:a16="http://schemas.microsoft.com/office/drawing/2014/main" id="{00000000-0008-0000-0700-0000C3010000}"/>
            </a:ext>
          </a:extLst>
        </xdr:cNvPr>
        <xdr:cNvSpPr txBox="1"/>
      </xdr:nvSpPr>
      <xdr:spPr>
        <a:xfrm>
          <a:off x="10528300" y="17011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34223</xdr:rowOff>
    </xdr:from>
    <xdr:to>
      <xdr:col>55</xdr:col>
      <xdr:colOff>88900</xdr:colOff>
      <xdr:row>99</xdr:row>
      <xdr:rowOff>34223</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7007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81844</xdr:rowOff>
    </xdr:from>
    <xdr:ext cx="599010" cy="259045"/>
    <xdr:sp macro="" textlink="">
      <xdr:nvSpPr>
        <xdr:cNvPr id="453" name="土木費最大値テキスト">
          <a:extLst>
            <a:ext uri="{FF2B5EF4-FFF2-40B4-BE49-F238E27FC236}">
              <a16:creationId xmlns:a16="http://schemas.microsoft.com/office/drawing/2014/main" id="{00000000-0008-0000-0700-0000C5010000}"/>
            </a:ext>
          </a:extLst>
        </xdr:cNvPr>
        <xdr:cNvSpPr txBox="1"/>
      </xdr:nvSpPr>
      <xdr:spPr>
        <a:xfrm>
          <a:off x="10528300" y="15340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922,776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135167</xdr:rowOff>
    </xdr:from>
    <xdr:to>
      <xdr:col>55</xdr:col>
      <xdr:colOff>88900</xdr:colOff>
      <xdr:row>90</xdr:row>
      <xdr:rowOff>135167</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5565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142438</xdr:rowOff>
    </xdr:from>
    <xdr:to>
      <xdr:col>55</xdr:col>
      <xdr:colOff>0</xdr:colOff>
      <xdr:row>98</xdr:row>
      <xdr:rowOff>158693</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9639300" y="16944538"/>
          <a:ext cx="838200" cy="16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127336</xdr:rowOff>
    </xdr:from>
    <xdr:ext cx="599010" cy="259045"/>
    <xdr:sp macro="" textlink="">
      <xdr:nvSpPr>
        <xdr:cNvPr id="456" name="土木費平均値テキスト">
          <a:extLst>
            <a:ext uri="{FF2B5EF4-FFF2-40B4-BE49-F238E27FC236}">
              <a16:creationId xmlns:a16="http://schemas.microsoft.com/office/drawing/2014/main" id="{00000000-0008-0000-0700-0000C8010000}"/>
            </a:ext>
          </a:extLst>
        </xdr:cNvPr>
        <xdr:cNvSpPr txBox="1"/>
      </xdr:nvSpPr>
      <xdr:spPr>
        <a:xfrm>
          <a:off x="10528300" y="165865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104459</xdr:rowOff>
    </xdr:from>
    <xdr:to>
      <xdr:col>55</xdr:col>
      <xdr:colOff>50800</xdr:colOff>
      <xdr:row>98</xdr:row>
      <xdr:rowOff>34609</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10426700" y="16735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158693</xdr:rowOff>
    </xdr:from>
    <xdr:to>
      <xdr:col>50</xdr:col>
      <xdr:colOff>114300</xdr:colOff>
      <xdr:row>98</xdr:row>
      <xdr:rowOff>158902</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8750300" y="16960793"/>
          <a:ext cx="889000" cy="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115833</xdr:rowOff>
    </xdr:from>
    <xdr:to>
      <xdr:col>50</xdr:col>
      <xdr:colOff>165100</xdr:colOff>
      <xdr:row>98</xdr:row>
      <xdr:rowOff>45983</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9588500" y="16746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62510</xdr:rowOff>
    </xdr:from>
    <xdr:ext cx="599010"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9339795" y="16521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158902</xdr:rowOff>
    </xdr:from>
    <xdr:to>
      <xdr:col>45</xdr:col>
      <xdr:colOff>177800</xdr:colOff>
      <xdr:row>98</xdr:row>
      <xdr:rowOff>170159</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7861300" y="16961002"/>
          <a:ext cx="889000" cy="1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129211</xdr:rowOff>
    </xdr:from>
    <xdr:to>
      <xdr:col>46</xdr:col>
      <xdr:colOff>38100</xdr:colOff>
      <xdr:row>98</xdr:row>
      <xdr:rowOff>59361</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8699500" y="16759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75888</xdr:rowOff>
    </xdr:from>
    <xdr:ext cx="599010"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8450795" y="16535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161723</xdr:rowOff>
    </xdr:from>
    <xdr:to>
      <xdr:col>41</xdr:col>
      <xdr:colOff>50800</xdr:colOff>
      <xdr:row>98</xdr:row>
      <xdr:rowOff>170159</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6972300" y="16963823"/>
          <a:ext cx="889000" cy="8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138088</xdr:rowOff>
    </xdr:from>
    <xdr:to>
      <xdr:col>41</xdr:col>
      <xdr:colOff>101600</xdr:colOff>
      <xdr:row>98</xdr:row>
      <xdr:rowOff>68238</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7810500" y="16768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84765</xdr:rowOff>
    </xdr:from>
    <xdr:ext cx="59901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7561795" y="16543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59080</xdr:rowOff>
    </xdr:from>
    <xdr:to>
      <xdr:col>36</xdr:col>
      <xdr:colOff>165100</xdr:colOff>
      <xdr:row>98</xdr:row>
      <xdr:rowOff>160680</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6921500" y="1686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5757</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6705111" y="16636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91638</xdr:rowOff>
    </xdr:from>
    <xdr:to>
      <xdr:col>55</xdr:col>
      <xdr:colOff>50800</xdr:colOff>
      <xdr:row>99</xdr:row>
      <xdr:rowOff>21788</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10426700" y="16893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6565</xdr:rowOff>
    </xdr:from>
    <xdr:ext cx="534377" cy="259045"/>
    <xdr:sp macro="" textlink="">
      <xdr:nvSpPr>
        <xdr:cNvPr id="475" name="土木費該当値テキスト">
          <a:extLst>
            <a:ext uri="{FF2B5EF4-FFF2-40B4-BE49-F238E27FC236}">
              <a16:creationId xmlns:a16="http://schemas.microsoft.com/office/drawing/2014/main" id="{00000000-0008-0000-0700-0000DB010000}"/>
            </a:ext>
          </a:extLst>
        </xdr:cNvPr>
        <xdr:cNvSpPr txBox="1"/>
      </xdr:nvSpPr>
      <xdr:spPr>
        <a:xfrm>
          <a:off x="10528300" y="16808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107893</xdr:rowOff>
    </xdr:from>
    <xdr:to>
      <xdr:col>50</xdr:col>
      <xdr:colOff>165100</xdr:colOff>
      <xdr:row>99</xdr:row>
      <xdr:rowOff>38043</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9588500" y="16909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29170</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372111" y="17002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108102</xdr:rowOff>
    </xdr:from>
    <xdr:to>
      <xdr:col>46</xdr:col>
      <xdr:colOff>38100</xdr:colOff>
      <xdr:row>99</xdr:row>
      <xdr:rowOff>38252</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8699500" y="16910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29379</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483111" y="17002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119359</xdr:rowOff>
    </xdr:from>
    <xdr:to>
      <xdr:col>41</xdr:col>
      <xdr:colOff>101600</xdr:colOff>
      <xdr:row>99</xdr:row>
      <xdr:rowOff>49509</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7810500" y="16921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40636</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94111" y="17014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110923</xdr:rowOff>
    </xdr:from>
    <xdr:to>
      <xdr:col>36</xdr:col>
      <xdr:colOff>165100</xdr:colOff>
      <xdr:row>99</xdr:row>
      <xdr:rowOff>41073</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6921500" y="16913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32200</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05111" y="17005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消防費グラフ枠">
          <a:extLst>
            <a:ext uri="{FF2B5EF4-FFF2-40B4-BE49-F238E27FC236}">
              <a16:creationId xmlns:a16="http://schemas.microsoft.com/office/drawing/2014/main" id="{00000000-0008-0000-0700-0000F8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148195</xdr:rowOff>
    </xdr:from>
    <xdr:to>
      <xdr:col>85</xdr:col>
      <xdr:colOff>126364</xdr:colOff>
      <xdr:row>38</xdr:row>
      <xdr:rowOff>102488</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flipV="1">
          <a:off x="16317595" y="5291695"/>
          <a:ext cx="1269" cy="1325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106315</xdr:rowOff>
    </xdr:from>
    <xdr:ext cx="469744" cy="259045"/>
    <xdr:sp macro="" textlink="">
      <xdr:nvSpPr>
        <xdr:cNvPr id="506" name="消防費最小値テキスト">
          <a:extLst>
            <a:ext uri="{FF2B5EF4-FFF2-40B4-BE49-F238E27FC236}">
              <a16:creationId xmlns:a16="http://schemas.microsoft.com/office/drawing/2014/main" id="{00000000-0008-0000-0700-0000FA010000}"/>
            </a:ext>
          </a:extLst>
        </xdr:cNvPr>
        <xdr:cNvSpPr txBox="1"/>
      </xdr:nvSpPr>
      <xdr:spPr>
        <a:xfrm>
          <a:off x="16370300" y="6621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102488</xdr:rowOff>
    </xdr:from>
    <xdr:to>
      <xdr:col>86</xdr:col>
      <xdr:colOff>25400</xdr:colOff>
      <xdr:row>38</xdr:row>
      <xdr:rowOff>102488</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6230600" y="6617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94872</xdr:rowOff>
    </xdr:from>
    <xdr:ext cx="599010" cy="259045"/>
    <xdr:sp macro="" textlink="">
      <xdr:nvSpPr>
        <xdr:cNvPr id="508" name="消防費最大値テキスト">
          <a:extLst>
            <a:ext uri="{FF2B5EF4-FFF2-40B4-BE49-F238E27FC236}">
              <a16:creationId xmlns:a16="http://schemas.microsoft.com/office/drawing/2014/main" id="{00000000-0008-0000-0700-0000FC010000}"/>
            </a:ext>
          </a:extLst>
        </xdr:cNvPr>
        <xdr:cNvSpPr txBox="1"/>
      </xdr:nvSpPr>
      <xdr:spPr>
        <a:xfrm>
          <a:off x="16370300" y="5066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298,142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148195</xdr:rowOff>
    </xdr:from>
    <xdr:to>
      <xdr:col>86</xdr:col>
      <xdr:colOff>25400</xdr:colOff>
      <xdr:row>30</xdr:row>
      <xdr:rowOff>148195</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6230600" y="5291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111541</xdr:rowOff>
    </xdr:from>
    <xdr:to>
      <xdr:col>85</xdr:col>
      <xdr:colOff>127000</xdr:colOff>
      <xdr:row>37</xdr:row>
      <xdr:rowOff>162098</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5481300" y="6455191"/>
          <a:ext cx="838200" cy="50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12615</xdr:rowOff>
    </xdr:from>
    <xdr:ext cx="534377" cy="259045"/>
    <xdr:sp macro="" textlink="">
      <xdr:nvSpPr>
        <xdr:cNvPr id="511" name="消防費平均値テキスト">
          <a:extLst>
            <a:ext uri="{FF2B5EF4-FFF2-40B4-BE49-F238E27FC236}">
              <a16:creationId xmlns:a16="http://schemas.microsoft.com/office/drawing/2014/main" id="{00000000-0008-0000-0700-0000FF010000}"/>
            </a:ext>
          </a:extLst>
        </xdr:cNvPr>
        <xdr:cNvSpPr txBox="1"/>
      </xdr:nvSpPr>
      <xdr:spPr>
        <a:xfrm>
          <a:off x="16370300" y="61848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161188</xdr:rowOff>
    </xdr:from>
    <xdr:to>
      <xdr:col>85</xdr:col>
      <xdr:colOff>177800</xdr:colOff>
      <xdr:row>37</xdr:row>
      <xdr:rowOff>91338</xdr:rowOff>
    </xdr:to>
    <xdr:sp macro="" textlink="">
      <xdr:nvSpPr>
        <xdr:cNvPr id="512" name="フローチャート: 判断 511">
          <a:extLst>
            <a:ext uri="{FF2B5EF4-FFF2-40B4-BE49-F238E27FC236}">
              <a16:creationId xmlns:a16="http://schemas.microsoft.com/office/drawing/2014/main" id="{00000000-0008-0000-0700-000000020000}"/>
            </a:ext>
          </a:extLst>
        </xdr:cNvPr>
        <xdr:cNvSpPr/>
      </xdr:nvSpPr>
      <xdr:spPr>
        <a:xfrm>
          <a:off x="16268700" y="633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162098</xdr:rowOff>
    </xdr:from>
    <xdr:to>
      <xdr:col>81</xdr:col>
      <xdr:colOff>50800</xdr:colOff>
      <xdr:row>38</xdr:row>
      <xdr:rowOff>11231</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4592300" y="6505748"/>
          <a:ext cx="889000" cy="20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167913</xdr:rowOff>
    </xdr:from>
    <xdr:to>
      <xdr:col>81</xdr:col>
      <xdr:colOff>101600</xdr:colOff>
      <xdr:row>37</xdr:row>
      <xdr:rowOff>98063</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5430500" y="634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114590</xdr:rowOff>
    </xdr:from>
    <xdr:ext cx="534377"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5214111" y="6115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3349</xdr:rowOff>
    </xdr:from>
    <xdr:to>
      <xdr:col>76</xdr:col>
      <xdr:colOff>114300</xdr:colOff>
      <xdr:row>38</xdr:row>
      <xdr:rowOff>11231</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3703300" y="6518449"/>
          <a:ext cx="889000" cy="7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20</xdr:rowOff>
    </xdr:from>
    <xdr:to>
      <xdr:col>76</xdr:col>
      <xdr:colOff>165100</xdr:colOff>
      <xdr:row>37</xdr:row>
      <xdr:rowOff>101620</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4541500" y="6343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118147</xdr:rowOff>
    </xdr:from>
    <xdr:ext cx="534377"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4325111" y="6118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3349</xdr:rowOff>
    </xdr:from>
    <xdr:to>
      <xdr:col>71</xdr:col>
      <xdr:colOff>177800</xdr:colOff>
      <xdr:row>38</xdr:row>
      <xdr:rowOff>11949</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2814300" y="6518449"/>
          <a:ext cx="889000" cy="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111929</xdr:rowOff>
    </xdr:from>
    <xdr:to>
      <xdr:col>72</xdr:col>
      <xdr:colOff>38100</xdr:colOff>
      <xdr:row>37</xdr:row>
      <xdr:rowOff>42079</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3652500" y="6284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58606</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3436111" y="6059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51446</xdr:rowOff>
    </xdr:from>
    <xdr:to>
      <xdr:col>67</xdr:col>
      <xdr:colOff>101600</xdr:colOff>
      <xdr:row>37</xdr:row>
      <xdr:rowOff>153046</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2763500" y="6395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169573</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2547111" y="6170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60741</xdr:rowOff>
    </xdr:from>
    <xdr:to>
      <xdr:col>85</xdr:col>
      <xdr:colOff>177800</xdr:colOff>
      <xdr:row>37</xdr:row>
      <xdr:rowOff>162340</xdr:rowOff>
    </xdr:to>
    <xdr:sp macro="" textlink="">
      <xdr:nvSpPr>
        <xdr:cNvPr id="529" name="楕円 528">
          <a:extLst>
            <a:ext uri="{FF2B5EF4-FFF2-40B4-BE49-F238E27FC236}">
              <a16:creationId xmlns:a16="http://schemas.microsoft.com/office/drawing/2014/main" id="{00000000-0008-0000-0700-000011020000}"/>
            </a:ext>
          </a:extLst>
        </xdr:cNvPr>
        <xdr:cNvSpPr/>
      </xdr:nvSpPr>
      <xdr:spPr>
        <a:xfrm>
          <a:off x="16268700" y="640439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39168</xdr:rowOff>
    </xdr:from>
    <xdr:ext cx="534377" cy="259045"/>
    <xdr:sp macro="" textlink="">
      <xdr:nvSpPr>
        <xdr:cNvPr id="530" name="消防費該当値テキスト">
          <a:extLst>
            <a:ext uri="{FF2B5EF4-FFF2-40B4-BE49-F238E27FC236}">
              <a16:creationId xmlns:a16="http://schemas.microsoft.com/office/drawing/2014/main" id="{00000000-0008-0000-0700-000012020000}"/>
            </a:ext>
          </a:extLst>
        </xdr:cNvPr>
        <xdr:cNvSpPr txBox="1"/>
      </xdr:nvSpPr>
      <xdr:spPr>
        <a:xfrm>
          <a:off x="16370300" y="6382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111298</xdr:rowOff>
    </xdr:from>
    <xdr:to>
      <xdr:col>81</xdr:col>
      <xdr:colOff>101600</xdr:colOff>
      <xdr:row>38</xdr:row>
      <xdr:rowOff>41449</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5430500" y="645494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32575</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14111" y="6547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131881</xdr:rowOff>
    </xdr:from>
    <xdr:to>
      <xdr:col>76</xdr:col>
      <xdr:colOff>165100</xdr:colOff>
      <xdr:row>38</xdr:row>
      <xdr:rowOff>62032</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4541500" y="647553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53158</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325111" y="6568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123999</xdr:rowOff>
    </xdr:from>
    <xdr:to>
      <xdr:col>72</xdr:col>
      <xdr:colOff>38100</xdr:colOff>
      <xdr:row>38</xdr:row>
      <xdr:rowOff>54149</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3652500" y="6467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45276</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436111" y="6560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132599</xdr:rowOff>
    </xdr:from>
    <xdr:to>
      <xdr:col>67</xdr:col>
      <xdr:colOff>101600</xdr:colOff>
      <xdr:row>38</xdr:row>
      <xdr:rowOff>62750</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2763500" y="647624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53876</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547111" y="6568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a:extLst>
            <a:ext uri="{FF2B5EF4-FFF2-40B4-BE49-F238E27FC236}">
              <a16:creationId xmlns:a16="http://schemas.microsoft.com/office/drawing/2014/main" id="{00000000-0008-0000-0700-00001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a:extLst>
            <a:ext uri="{FF2B5EF4-FFF2-40B4-BE49-F238E27FC236}">
              <a16:creationId xmlns:a16="http://schemas.microsoft.com/office/drawing/2014/main" id="{00000000-0008-0000-0700-00002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49" name="直線コネクタ 548">
          <a:extLst>
            <a:ext uri="{FF2B5EF4-FFF2-40B4-BE49-F238E27FC236}">
              <a16:creationId xmlns:a16="http://schemas.microsoft.com/office/drawing/2014/main" id="{00000000-0008-0000-0700-000025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教育費グラフ枠">
          <a:extLst>
            <a:ext uri="{FF2B5EF4-FFF2-40B4-BE49-F238E27FC236}">
              <a16:creationId xmlns:a16="http://schemas.microsoft.com/office/drawing/2014/main" id="{00000000-0008-0000-0700-00003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108595</xdr:rowOff>
    </xdr:from>
    <xdr:to>
      <xdr:col>85</xdr:col>
      <xdr:colOff>126364</xdr:colOff>
      <xdr:row>58</xdr:row>
      <xdr:rowOff>111990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flipV="1">
          <a:off x="16317595" y="8681095"/>
          <a:ext cx="1269" cy="1374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115817</xdr:rowOff>
    </xdr:from>
    <xdr:ext cx="534377" cy="259045"/>
    <xdr:sp macro="" textlink="">
      <xdr:nvSpPr>
        <xdr:cNvPr id="563" name="教育費最小値テキスト">
          <a:extLst>
            <a:ext uri="{FF2B5EF4-FFF2-40B4-BE49-F238E27FC236}">
              <a16:creationId xmlns:a16="http://schemas.microsoft.com/office/drawing/2014/main" id="{00000000-0008-0000-0700-000033020000}"/>
            </a:ext>
          </a:extLst>
        </xdr:cNvPr>
        <xdr:cNvSpPr txBox="1"/>
      </xdr:nvSpPr>
      <xdr:spPr>
        <a:xfrm>
          <a:off x="16370300" y="10059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111990</xdr:rowOff>
    </xdr:from>
    <xdr:to>
      <xdr:col>86</xdr:col>
      <xdr:colOff>25400</xdr:colOff>
      <xdr:row>58</xdr:row>
      <xdr:rowOff>111990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6230600" y="10056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55272</xdr:rowOff>
    </xdr:from>
    <xdr:ext cx="599010" cy="259045"/>
    <xdr:sp macro="" textlink="">
      <xdr:nvSpPr>
        <xdr:cNvPr id="565" name="教育費最大値テキスト">
          <a:extLst>
            <a:ext uri="{FF2B5EF4-FFF2-40B4-BE49-F238E27FC236}">
              <a16:creationId xmlns:a16="http://schemas.microsoft.com/office/drawing/2014/main" id="{00000000-0008-0000-0700-000035020000}"/>
            </a:ext>
          </a:extLst>
        </xdr:cNvPr>
        <xdr:cNvSpPr txBox="1"/>
      </xdr:nvSpPr>
      <xdr:spPr>
        <a:xfrm>
          <a:off x="16370300" y="8456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776,328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108595</xdr:rowOff>
    </xdr:from>
    <xdr:to>
      <xdr:col>86</xdr:col>
      <xdr:colOff>25400</xdr:colOff>
      <xdr:row>50</xdr:row>
      <xdr:rowOff>108595</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6230600" y="8681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46835</xdr:rowOff>
    </xdr:from>
    <xdr:to>
      <xdr:col>85</xdr:col>
      <xdr:colOff>127000</xdr:colOff>
      <xdr:row>58</xdr:row>
      <xdr:rowOff>51739</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5481300" y="9990935"/>
          <a:ext cx="838200" cy="4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53408</xdr:rowOff>
    </xdr:from>
    <xdr:ext cx="599010" cy="259045"/>
    <xdr:sp macro="" textlink="">
      <xdr:nvSpPr>
        <xdr:cNvPr id="568" name="教育費平均値テキスト">
          <a:extLst>
            <a:ext uri="{FF2B5EF4-FFF2-40B4-BE49-F238E27FC236}">
              <a16:creationId xmlns:a16="http://schemas.microsoft.com/office/drawing/2014/main" id="{00000000-0008-0000-0700-000038020000}"/>
            </a:ext>
          </a:extLst>
        </xdr:cNvPr>
        <xdr:cNvSpPr txBox="1"/>
      </xdr:nvSpPr>
      <xdr:spPr>
        <a:xfrm>
          <a:off x="16370300" y="96546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30531</xdr:rowOff>
    </xdr:from>
    <xdr:to>
      <xdr:col>85</xdr:col>
      <xdr:colOff>177800</xdr:colOff>
      <xdr:row>57</xdr:row>
      <xdr:rowOff>132131</xdr:rowOff>
    </xdr:to>
    <xdr:sp macro="" textlink="">
      <xdr:nvSpPr>
        <xdr:cNvPr id="569" name="フローチャート: 判断 568">
          <a:extLst>
            <a:ext uri="{FF2B5EF4-FFF2-40B4-BE49-F238E27FC236}">
              <a16:creationId xmlns:a16="http://schemas.microsoft.com/office/drawing/2014/main" id="{00000000-0008-0000-0700-000039020000}"/>
            </a:ext>
          </a:extLst>
        </xdr:cNvPr>
        <xdr:cNvSpPr/>
      </xdr:nvSpPr>
      <xdr:spPr>
        <a:xfrm>
          <a:off x="16268700" y="9803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16049</xdr:rowOff>
    </xdr:from>
    <xdr:to>
      <xdr:col>81</xdr:col>
      <xdr:colOff>50800</xdr:colOff>
      <xdr:row>58</xdr:row>
      <xdr:rowOff>51739</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4592300" y="9960149"/>
          <a:ext cx="889000" cy="35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75003</xdr:rowOff>
    </xdr:from>
    <xdr:to>
      <xdr:col>81</xdr:col>
      <xdr:colOff>101600</xdr:colOff>
      <xdr:row>58</xdr:row>
      <xdr:rowOff>5153</xdr:rowOff>
    </xdr:to>
    <xdr:sp macro="" textlink="">
      <xdr:nvSpPr>
        <xdr:cNvPr id="571" name="フローチャート: 判断 570">
          <a:extLst>
            <a:ext uri="{FF2B5EF4-FFF2-40B4-BE49-F238E27FC236}">
              <a16:creationId xmlns:a16="http://schemas.microsoft.com/office/drawing/2014/main" id="{00000000-0008-0000-0700-00003B020000}"/>
            </a:ext>
          </a:extLst>
        </xdr:cNvPr>
        <xdr:cNvSpPr/>
      </xdr:nvSpPr>
      <xdr:spPr>
        <a:xfrm>
          <a:off x="15430500" y="984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21680</xdr:rowOff>
    </xdr:from>
    <xdr:ext cx="599010"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5181795" y="9622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16049</xdr:rowOff>
    </xdr:from>
    <xdr:to>
      <xdr:col>76</xdr:col>
      <xdr:colOff>114300</xdr:colOff>
      <xdr:row>58</xdr:row>
      <xdr:rowOff>67539</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3703300" y="9960149"/>
          <a:ext cx="889000" cy="5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70962</xdr:rowOff>
    </xdr:from>
    <xdr:to>
      <xdr:col>76</xdr:col>
      <xdr:colOff>165100</xdr:colOff>
      <xdr:row>58</xdr:row>
      <xdr:rowOff>1112</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4541500" y="984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17639</xdr:rowOff>
    </xdr:from>
    <xdr:ext cx="599010"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4292795" y="9618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67539</xdr:rowOff>
    </xdr:from>
    <xdr:to>
      <xdr:col>71</xdr:col>
      <xdr:colOff>177800</xdr:colOff>
      <xdr:row>58</xdr:row>
      <xdr:rowOff>92334</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2814300" y="10011639"/>
          <a:ext cx="889000" cy="24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69658</xdr:rowOff>
    </xdr:from>
    <xdr:to>
      <xdr:col>72</xdr:col>
      <xdr:colOff>38100</xdr:colOff>
      <xdr:row>57</xdr:row>
      <xdr:rowOff>171258</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3652500" y="984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16335</xdr:rowOff>
    </xdr:from>
    <xdr:ext cx="599010"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3403795" y="9617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147281</xdr:rowOff>
    </xdr:from>
    <xdr:to>
      <xdr:col>67</xdr:col>
      <xdr:colOff>101600</xdr:colOff>
      <xdr:row>58</xdr:row>
      <xdr:rowOff>77431</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2763500" y="9919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93958</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2547111" y="9695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167485</xdr:rowOff>
    </xdr:from>
    <xdr:to>
      <xdr:col>85</xdr:col>
      <xdr:colOff>177800</xdr:colOff>
      <xdr:row>58</xdr:row>
      <xdr:rowOff>97635</xdr:rowOff>
    </xdr:to>
    <xdr:sp macro="" textlink="">
      <xdr:nvSpPr>
        <xdr:cNvPr id="586" name="楕円 585">
          <a:extLst>
            <a:ext uri="{FF2B5EF4-FFF2-40B4-BE49-F238E27FC236}">
              <a16:creationId xmlns:a16="http://schemas.microsoft.com/office/drawing/2014/main" id="{00000000-0008-0000-0700-00004A020000}"/>
            </a:ext>
          </a:extLst>
        </xdr:cNvPr>
        <xdr:cNvSpPr/>
      </xdr:nvSpPr>
      <xdr:spPr>
        <a:xfrm>
          <a:off x="16268700" y="9940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82412</xdr:rowOff>
    </xdr:from>
    <xdr:ext cx="534377" cy="259045"/>
    <xdr:sp macro="" textlink="">
      <xdr:nvSpPr>
        <xdr:cNvPr id="587" name="教育費該当値テキスト">
          <a:extLst>
            <a:ext uri="{FF2B5EF4-FFF2-40B4-BE49-F238E27FC236}">
              <a16:creationId xmlns:a16="http://schemas.microsoft.com/office/drawing/2014/main" id="{00000000-0008-0000-0700-00004B020000}"/>
            </a:ext>
          </a:extLst>
        </xdr:cNvPr>
        <xdr:cNvSpPr txBox="1"/>
      </xdr:nvSpPr>
      <xdr:spPr>
        <a:xfrm>
          <a:off x="16370300" y="9855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939</xdr:rowOff>
    </xdr:from>
    <xdr:to>
      <xdr:col>81</xdr:col>
      <xdr:colOff>101600</xdr:colOff>
      <xdr:row>58</xdr:row>
      <xdr:rowOff>102539</xdr:rowOff>
    </xdr:to>
    <xdr:sp macro="" textlink="">
      <xdr:nvSpPr>
        <xdr:cNvPr id="588" name="楕円 587">
          <a:extLst>
            <a:ext uri="{FF2B5EF4-FFF2-40B4-BE49-F238E27FC236}">
              <a16:creationId xmlns:a16="http://schemas.microsoft.com/office/drawing/2014/main" id="{00000000-0008-0000-0700-00004C020000}"/>
            </a:ext>
          </a:extLst>
        </xdr:cNvPr>
        <xdr:cNvSpPr/>
      </xdr:nvSpPr>
      <xdr:spPr>
        <a:xfrm>
          <a:off x="15430500" y="9945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93666</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14111" y="10037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136699</xdr:rowOff>
    </xdr:from>
    <xdr:to>
      <xdr:col>76</xdr:col>
      <xdr:colOff>165100</xdr:colOff>
      <xdr:row>58</xdr:row>
      <xdr:rowOff>66849</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4541500" y="9909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58</xdr:row>
      <xdr:rowOff>57976</xdr:rowOff>
    </xdr:from>
    <xdr:ext cx="59901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292795" y="10002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16739</xdr:rowOff>
    </xdr:from>
    <xdr:to>
      <xdr:col>72</xdr:col>
      <xdr:colOff>38100</xdr:colOff>
      <xdr:row>58</xdr:row>
      <xdr:rowOff>118339</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3652500" y="9960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109466</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436111" y="10053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41534</xdr:rowOff>
    </xdr:from>
    <xdr:to>
      <xdr:col>67</xdr:col>
      <xdr:colOff>101600</xdr:colOff>
      <xdr:row>58</xdr:row>
      <xdr:rowOff>143134</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2763500" y="9985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134261</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547111" y="10078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a:extLst>
            <a:ext uri="{FF2B5EF4-FFF2-40B4-BE49-F238E27FC236}">
              <a16:creationId xmlns:a16="http://schemas.microsoft.com/office/drawing/2014/main" id="{00000000-0008-0000-0700-00005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a:extLst>
            <a:ext uri="{FF2B5EF4-FFF2-40B4-BE49-F238E27FC236}">
              <a16:creationId xmlns:a16="http://schemas.microsoft.com/office/drawing/2014/main" id="{00000000-0008-0000-0700-00005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a:extLst>
            <a:ext uri="{FF2B5EF4-FFF2-40B4-BE49-F238E27FC236}">
              <a16:creationId xmlns:a16="http://schemas.microsoft.com/office/drawing/2014/main" id="{00000000-0008-0000-0700-00005E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69</xdr:row>
      <xdr:rowOff>92727</xdr:rowOff>
    </xdr:from>
    <xdr:ext cx="685572"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760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災害復旧費グラフ枠">
          <a:extLst>
            <a:ext uri="{FF2B5EF4-FFF2-40B4-BE49-F238E27FC236}">
              <a16:creationId xmlns:a16="http://schemas.microsoft.com/office/drawing/2014/main" id="{00000000-0008-0000-0700-00006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154161</xdr:rowOff>
    </xdr:from>
    <xdr:to>
      <xdr:col>85</xdr:col>
      <xdr:colOff>126364</xdr:colOff>
      <xdr:row>79</xdr:row>
      <xdr:rowOff>44450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flipV="1">
          <a:off x="16317595" y="12155661"/>
          <a:ext cx="1269" cy="1433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66524</xdr:rowOff>
    </xdr:from>
    <xdr:ext cx="249299" cy="259045"/>
    <xdr:sp macro="" textlink="">
      <xdr:nvSpPr>
        <xdr:cNvPr id="620" name="災害復旧費最小値テキスト">
          <a:extLst>
            <a:ext uri="{FF2B5EF4-FFF2-40B4-BE49-F238E27FC236}">
              <a16:creationId xmlns:a16="http://schemas.microsoft.com/office/drawing/2014/main" id="{00000000-0008-0000-0700-00006C020000}"/>
            </a:ext>
          </a:extLst>
        </xdr:cNvPr>
        <xdr:cNvSpPr txBox="1"/>
      </xdr:nvSpPr>
      <xdr:spPr>
        <a:xfrm>
          <a:off x="16370300" y="136110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100838</xdr:rowOff>
    </xdr:from>
    <xdr:ext cx="690189" cy="259045"/>
    <xdr:sp macro="" textlink="">
      <xdr:nvSpPr>
        <xdr:cNvPr id="622" name="災害復旧費最大値テキスト">
          <a:extLst>
            <a:ext uri="{FF2B5EF4-FFF2-40B4-BE49-F238E27FC236}">
              <a16:creationId xmlns:a16="http://schemas.microsoft.com/office/drawing/2014/main" id="{00000000-0008-0000-0700-00006E020000}"/>
            </a:ext>
          </a:extLst>
        </xdr:cNvPr>
        <xdr:cNvSpPr txBox="1"/>
      </xdr:nvSpPr>
      <xdr:spPr>
        <a:xfrm>
          <a:off x="16370300" y="1193088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1,128,613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154161</xdr:rowOff>
    </xdr:from>
    <xdr:to>
      <xdr:col>86</xdr:col>
      <xdr:colOff>25400</xdr:colOff>
      <xdr:row>70</xdr:row>
      <xdr:rowOff>154161</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6230600" y="1215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23662</xdr:rowOff>
    </xdr:from>
    <xdr:to>
      <xdr:col>85</xdr:col>
      <xdr:colOff>127000</xdr:colOff>
      <xdr:row>79</xdr:row>
      <xdr:rowOff>41607</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5481300" y="13568212"/>
          <a:ext cx="838200" cy="17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155424</xdr:rowOff>
    </xdr:from>
    <xdr:ext cx="534377" cy="259045"/>
    <xdr:sp macro="" textlink="">
      <xdr:nvSpPr>
        <xdr:cNvPr id="625" name="災害復旧費平均値テキスト">
          <a:extLst>
            <a:ext uri="{FF2B5EF4-FFF2-40B4-BE49-F238E27FC236}">
              <a16:creationId xmlns:a16="http://schemas.microsoft.com/office/drawing/2014/main" id="{00000000-0008-0000-0700-000071020000}"/>
            </a:ext>
          </a:extLst>
        </xdr:cNvPr>
        <xdr:cNvSpPr txBox="1"/>
      </xdr:nvSpPr>
      <xdr:spPr>
        <a:xfrm>
          <a:off x="16370300" y="133570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132547</xdr:rowOff>
    </xdr:from>
    <xdr:to>
      <xdr:col>85</xdr:col>
      <xdr:colOff>177800</xdr:colOff>
      <xdr:row>79</xdr:row>
      <xdr:rowOff>62697</xdr:rowOff>
    </xdr:to>
    <xdr:sp macro="" textlink="">
      <xdr:nvSpPr>
        <xdr:cNvPr id="626" name="フローチャート: 判断 625">
          <a:extLst>
            <a:ext uri="{FF2B5EF4-FFF2-40B4-BE49-F238E27FC236}">
              <a16:creationId xmlns:a16="http://schemas.microsoft.com/office/drawing/2014/main" id="{00000000-0008-0000-0700-000072020000}"/>
            </a:ext>
          </a:extLst>
        </xdr:cNvPr>
        <xdr:cNvSpPr/>
      </xdr:nvSpPr>
      <xdr:spPr>
        <a:xfrm>
          <a:off x="16268700" y="13505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23662</xdr:rowOff>
    </xdr:from>
    <xdr:to>
      <xdr:col>81</xdr:col>
      <xdr:colOff>50800</xdr:colOff>
      <xdr:row>79</xdr:row>
      <xdr:rowOff>44379</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flipV="1">
          <a:off x="14592300" y="13568212"/>
          <a:ext cx="889000" cy="20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131718</xdr:rowOff>
    </xdr:from>
    <xdr:to>
      <xdr:col>81</xdr:col>
      <xdr:colOff>101600</xdr:colOff>
      <xdr:row>79</xdr:row>
      <xdr:rowOff>61868</xdr:rowOff>
    </xdr:to>
    <xdr:sp macro="" textlink="">
      <xdr:nvSpPr>
        <xdr:cNvPr id="628" name="フローチャート: 判断 627">
          <a:extLst>
            <a:ext uri="{FF2B5EF4-FFF2-40B4-BE49-F238E27FC236}">
              <a16:creationId xmlns:a16="http://schemas.microsoft.com/office/drawing/2014/main" id="{00000000-0008-0000-0700-000074020000}"/>
            </a:ext>
          </a:extLst>
        </xdr:cNvPr>
        <xdr:cNvSpPr/>
      </xdr:nvSpPr>
      <xdr:spPr>
        <a:xfrm>
          <a:off x="15430500" y="13504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78395</xdr:rowOff>
    </xdr:from>
    <xdr:ext cx="534377"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5214111" y="13280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36137</xdr:rowOff>
    </xdr:from>
    <xdr:to>
      <xdr:col>76</xdr:col>
      <xdr:colOff>114300</xdr:colOff>
      <xdr:row>79</xdr:row>
      <xdr:rowOff>44379</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3703300" y="13580687"/>
          <a:ext cx="889000" cy="8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133102</xdr:rowOff>
    </xdr:from>
    <xdr:to>
      <xdr:col>76</xdr:col>
      <xdr:colOff>165100</xdr:colOff>
      <xdr:row>79</xdr:row>
      <xdr:rowOff>63252</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4541500" y="13506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79779</xdr:rowOff>
    </xdr:from>
    <xdr:ext cx="534377"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4325111" y="13281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36137</xdr:rowOff>
    </xdr:from>
    <xdr:to>
      <xdr:col>71</xdr:col>
      <xdr:colOff>177800</xdr:colOff>
      <xdr:row>79</xdr:row>
      <xdr:rowOff>43334</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2814300" y="13580687"/>
          <a:ext cx="889000" cy="7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135145</xdr:rowOff>
    </xdr:from>
    <xdr:to>
      <xdr:col>72</xdr:col>
      <xdr:colOff>38100</xdr:colOff>
      <xdr:row>79</xdr:row>
      <xdr:rowOff>65295</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3652500" y="13508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81822</xdr:rowOff>
    </xdr:from>
    <xdr:ext cx="534377"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3436111" y="13283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144156</xdr:rowOff>
    </xdr:from>
    <xdr:to>
      <xdr:col>67</xdr:col>
      <xdr:colOff>101600</xdr:colOff>
      <xdr:row>79</xdr:row>
      <xdr:rowOff>74306</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2763500" y="13517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90833</xdr:rowOff>
    </xdr:from>
    <xdr:ext cx="534377"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2547111" y="13292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162257</xdr:rowOff>
    </xdr:from>
    <xdr:to>
      <xdr:col>85</xdr:col>
      <xdr:colOff>177800</xdr:colOff>
      <xdr:row>79</xdr:row>
      <xdr:rowOff>92407</xdr:rowOff>
    </xdr:to>
    <xdr:sp macro="" textlink="">
      <xdr:nvSpPr>
        <xdr:cNvPr id="643" name="楕円 642">
          <a:extLst>
            <a:ext uri="{FF2B5EF4-FFF2-40B4-BE49-F238E27FC236}">
              <a16:creationId xmlns:a16="http://schemas.microsoft.com/office/drawing/2014/main" id="{00000000-0008-0000-0700-000083020000}"/>
            </a:ext>
          </a:extLst>
        </xdr:cNvPr>
        <xdr:cNvSpPr/>
      </xdr:nvSpPr>
      <xdr:spPr>
        <a:xfrm>
          <a:off x="16268700" y="1353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110975</xdr:rowOff>
    </xdr:from>
    <xdr:ext cx="469744" cy="259045"/>
    <xdr:sp macro="" textlink="">
      <xdr:nvSpPr>
        <xdr:cNvPr id="644" name="災害復旧費該当値テキスト">
          <a:extLst>
            <a:ext uri="{FF2B5EF4-FFF2-40B4-BE49-F238E27FC236}">
              <a16:creationId xmlns:a16="http://schemas.microsoft.com/office/drawing/2014/main" id="{00000000-0008-0000-0700-000084020000}"/>
            </a:ext>
          </a:extLst>
        </xdr:cNvPr>
        <xdr:cNvSpPr txBox="1"/>
      </xdr:nvSpPr>
      <xdr:spPr>
        <a:xfrm>
          <a:off x="16370300" y="13484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144312</xdr:rowOff>
    </xdr:from>
    <xdr:to>
      <xdr:col>81</xdr:col>
      <xdr:colOff>101600</xdr:colOff>
      <xdr:row>79</xdr:row>
      <xdr:rowOff>74462</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5430500" y="13517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65589</xdr:rowOff>
    </xdr:from>
    <xdr:ext cx="534377"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14111" y="13610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165029</xdr:rowOff>
    </xdr:from>
    <xdr:to>
      <xdr:col>76</xdr:col>
      <xdr:colOff>165100</xdr:colOff>
      <xdr:row>79</xdr:row>
      <xdr:rowOff>95179</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4541500" y="13538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86306</xdr:rowOff>
    </xdr:from>
    <xdr:ext cx="313932"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435333" y="136308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156787</xdr:rowOff>
    </xdr:from>
    <xdr:to>
      <xdr:col>72</xdr:col>
      <xdr:colOff>38100</xdr:colOff>
      <xdr:row>79</xdr:row>
      <xdr:rowOff>86937</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3652500" y="13529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78064</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468428" y="13622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163984</xdr:rowOff>
    </xdr:from>
    <xdr:to>
      <xdr:col>67</xdr:col>
      <xdr:colOff>101600</xdr:colOff>
      <xdr:row>79</xdr:row>
      <xdr:rowOff>94134</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2763500" y="13537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85261</xdr:rowOff>
    </xdr:from>
    <xdr:ext cx="378565"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25017" y="136298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a:extLst>
            <a:ext uri="{FF2B5EF4-FFF2-40B4-BE49-F238E27FC236}">
              <a16:creationId xmlns:a16="http://schemas.microsoft.com/office/drawing/2014/main" id="{00000000-0008-0000-0700-00009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公債費グラフ枠">
          <a:extLst>
            <a:ext uri="{FF2B5EF4-FFF2-40B4-BE49-F238E27FC236}">
              <a16:creationId xmlns:a16="http://schemas.microsoft.com/office/drawing/2014/main" id="{00000000-0008-0000-0700-0000A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23823</xdr:rowOff>
    </xdr:from>
    <xdr:to>
      <xdr:col>85</xdr:col>
      <xdr:colOff>126364</xdr:colOff>
      <xdr:row>98</xdr:row>
      <xdr:rowOff>151482</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flipV="1">
          <a:off x="16317595" y="15625773"/>
          <a:ext cx="1269" cy="1327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155309</xdr:rowOff>
    </xdr:from>
    <xdr:ext cx="534377" cy="259045"/>
    <xdr:sp macro="" textlink="">
      <xdr:nvSpPr>
        <xdr:cNvPr id="677" name="公債費最小値テキスト">
          <a:extLst>
            <a:ext uri="{FF2B5EF4-FFF2-40B4-BE49-F238E27FC236}">
              <a16:creationId xmlns:a16="http://schemas.microsoft.com/office/drawing/2014/main" id="{00000000-0008-0000-0700-0000A5020000}"/>
            </a:ext>
          </a:extLst>
        </xdr:cNvPr>
        <xdr:cNvSpPr txBox="1"/>
      </xdr:nvSpPr>
      <xdr:spPr>
        <a:xfrm>
          <a:off x="16370300" y="16957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151482</xdr:rowOff>
    </xdr:from>
    <xdr:to>
      <xdr:col>86</xdr:col>
      <xdr:colOff>25400</xdr:colOff>
      <xdr:row>98</xdr:row>
      <xdr:rowOff>151482</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6230600" y="16953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141950</xdr:rowOff>
    </xdr:from>
    <xdr:ext cx="599010" cy="259045"/>
    <xdr:sp macro="" textlink="">
      <xdr:nvSpPr>
        <xdr:cNvPr id="679" name="公債費最大値テキスト">
          <a:extLst>
            <a:ext uri="{FF2B5EF4-FFF2-40B4-BE49-F238E27FC236}">
              <a16:creationId xmlns:a16="http://schemas.microsoft.com/office/drawing/2014/main" id="{00000000-0008-0000-0700-0000A7020000}"/>
            </a:ext>
          </a:extLst>
        </xdr:cNvPr>
        <xdr:cNvSpPr txBox="1"/>
      </xdr:nvSpPr>
      <xdr:spPr>
        <a:xfrm>
          <a:off x="16370300" y="15401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730,828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23823</xdr:rowOff>
    </xdr:from>
    <xdr:to>
      <xdr:col>86</xdr:col>
      <xdr:colOff>25400</xdr:colOff>
      <xdr:row>91</xdr:row>
      <xdr:rowOff>23823</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6230600" y="15625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4333</xdr:rowOff>
    </xdr:from>
    <xdr:to>
      <xdr:col>85</xdr:col>
      <xdr:colOff>127000</xdr:colOff>
      <xdr:row>98</xdr:row>
      <xdr:rowOff>20394</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flipV="1">
          <a:off x="15481300" y="16806433"/>
          <a:ext cx="838200" cy="16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30456</xdr:rowOff>
    </xdr:from>
    <xdr:ext cx="599010" cy="259045"/>
    <xdr:sp macro="" textlink="">
      <xdr:nvSpPr>
        <xdr:cNvPr id="682" name="公債費平均値テキスト">
          <a:extLst>
            <a:ext uri="{FF2B5EF4-FFF2-40B4-BE49-F238E27FC236}">
              <a16:creationId xmlns:a16="http://schemas.microsoft.com/office/drawing/2014/main" id="{00000000-0008-0000-0700-0000AA020000}"/>
            </a:ext>
          </a:extLst>
        </xdr:cNvPr>
        <xdr:cNvSpPr txBox="1"/>
      </xdr:nvSpPr>
      <xdr:spPr>
        <a:xfrm>
          <a:off x="16370300" y="164896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7579</xdr:rowOff>
    </xdr:from>
    <xdr:to>
      <xdr:col>85</xdr:col>
      <xdr:colOff>177800</xdr:colOff>
      <xdr:row>97</xdr:row>
      <xdr:rowOff>109179</xdr:rowOff>
    </xdr:to>
    <xdr:sp macro="" textlink="">
      <xdr:nvSpPr>
        <xdr:cNvPr id="683" name="フローチャート: 判断 682">
          <a:extLst>
            <a:ext uri="{FF2B5EF4-FFF2-40B4-BE49-F238E27FC236}">
              <a16:creationId xmlns:a16="http://schemas.microsoft.com/office/drawing/2014/main" id="{00000000-0008-0000-0700-0000AB020000}"/>
            </a:ext>
          </a:extLst>
        </xdr:cNvPr>
        <xdr:cNvSpPr/>
      </xdr:nvSpPr>
      <xdr:spPr>
        <a:xfrm>
          <a:off x="16268700" y="1663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4409</xdr:rowOff>
    </xdr:from>
    <xdr:to>
      <xdr:col>81</xdr:col>
      <xdr:colOff>50800</xdr:colOff>
      <xdr:row>98</xdr:row>
      <xdr:rowOff>20394</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4592300" y="16806509"/>
          <a:ext cx="889000" cy="15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10579</xdr:rowOff>
    </xdr:from>
    <xdr:to>
      <xdr:col>81</xdr:col>
      <xdr:colOff>101600</xdr:colOff>
      <xdr:row>97</xdr:row>
      <xdr:rowOff>112179</xdr:rowOff>
    </xdr:to>
    <xdr:sp macro="" textlink="">
      <xdr:nvSpPr>
        <xdr:cNvPr id="685" name="フローチャート: 判断 684">
          <a:extLst>
            <a:ext uri="{FF2B5EF4-FFF2-40B4-BE49-F238E27FC236}">
              <a16:creationId xmlns:a16="http://schemas.microsoft.com/office/drawing/2014/main" id="{00000000-0008-0000-0700-0000AD020000}"/>
            </a:ext>
          </a:extLst>
        </xdr:cNvPr>
        <xdr:cNvSpPr/>
      </xdr:nvSpPr>
      <xdr:spPr>
        <a:xfrm>
          <a:off x="15430500" y="16641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128706</xdr:rowOff>
    </xdr:from>
    <xdr:ext cx="599010"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5181795" y="16416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171114</xdr:rowOff>
    </xdr:from>
    <xdr:to>
      <xdr:col>76</xdr:col>
      <xdr:colOff>114300</xdr:colOff>
      <xdr:row>98</xdr:row>
      <xdr:rowOff>4409</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3703300" y="16801764"/>
          <a:ext cx="889000" cy="4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36629</xdr:rowOff>
    </xdr:from>
    <xdr:to>
      <xdr:col>76</xdr:col>
      <xdr:colOff>165100</xdr:colOff>
      <xdr:row>97</xdr:row>
      <xdr:rowOff>138229</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4541500" y="1666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154756</xdr:rowOff>
    </xdr:from>
    <xdr:ext cx="599010"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4292795" y="16442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170149</xdr:rowOff>
    </xdr:from>
    <xdr:to>
      <xdr:col>71</xdr:col>
      <xdr:colOff>177800</xdr:colOff>
      <xdr:row>97</xdr:row>
      <xdr:rowOff>171114</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2814300" y="16800799"/>
          <a:ext cx="889000" cy="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50507</xdr:rowOff>
    </xdr:from>
    <xdr:to>
      <xdr:col>72</xdr:col>
      <xdr:colOff>38100</xdr:colOff>
      <xdr:row>97</xdr:row>
      <xdr:rowOff>152107</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3652500" y="1668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168634</xdr:rowOff>
    </xdr:from>
    <xdr:ext cx="59901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3403795" y="16456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124192</xdr:rowOff>
    </xdr:from>
    <xdr:to>
      <xdr:col>67</xdr:col>
      <xdr:colOff>101600</xdr:colOff>
      <xdr:row>98</xdr:row>
      <xdr:rowOff>54342</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2763500" y="16754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98</xdr:row>
      <xdr:rowOff>45469</xdr:rowOff>
    </xdr:from>
    <xdr:ext cx="59901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2514795" y="16847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124983</xdr:rowOff>
    </xdr:from>
    <xdr:to>
      <xdr:col>85</xdr:col>
      <xdr:colOff>177800</xdr:colOff>
      <xdr:row>98</xdr:row>
      <xdr:rowOff>55133</xdr:rowOff>
    </xdr:to>
    <xdr:sp macro="" textlink="">
      <xdr:nvSpPr>
        <xdr:cNvPr id="700" name="楕円 699">
          <a:extLst>
            <a:ext uri="{FF2B5EF4-FFF2-40B4-BE49-F238E27FC236}">
              <a16:creationId xmlns:a16="http://schemas.microsoft.com/office/drawing/2014/main" id="{00000000-0008-0000-0700-0000BC020000}"/>
            </a:ext>
          </a:extLst>
        </xdr:cNvPr>
        <xdr:cNvSpPr/>
      </xdr:nvSpPr>
      <xdr:spPr>
        <a:xfrm>
          <a:off x="16268700" y="16755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103410</xdr:rowOff>
    </xdr:from>
    <xdr:ext cx="599010" cy="259045"/>
    <xdr:sp macro="" textlink="">
      <xdr:nvSpPr>
        <xdr:cNvPr id="701" name="公債費該当値テキスト">
          <a:extLst>
            <a:ext uri="{FF2B5EF4-FFF2-40B4-BE49-F238E27FC236}">
              <a16:creationId xmlns:a16="http://schemas.microsoft.com/office/drawing/2014/main" id="{00000000-0008-0000-0700-0000BD020000}"/>
            </a:ext>
          </a:extLst>
        </xdr:cNvPr>
        <xdr:cNvSpPr txBox="1"/>
      </xdr:nvSpPr>
      <xdr:spPr>
        <a:xfrm>
          <a:off x="16370300" y="16734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141044</xdr:rowOff>
    </xdr:from>
    <xdr:to>
      <xdr:col>81</xdr:col>
      <xdr:colOff>101600</xdr:colOff>
      <xdr:row>98</xdr:row>
      <xdr:rowOff>71194</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5430500" y="16771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62321</xdr:rowOff>
    </xdr:from>
    <xdr:ext cx="59901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181795" y="16864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125059</xdr:rowOff>
    </xdr:from>
    <xdr:to>
      <xdr:col>76</xdr:col>
      <xdr:colOff>165100</xdr:colOff>
      <xdr:row>98</xdr:row>
      <xdr:rowOff>55209</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4541500" y="16755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98</xdr:row>
      <xdr:rowOff>46336</xdr:rowOff>
    </xdr:from>
    <xdr:ext cx="59901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292795" y="16848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120314</xdr:rowOff>
    </xdr:from>
    <xdr:to>
      <xdr:col>72</xdr:col>
      <xdr:colOff>38100</xdr:colOff>
      <xdr:row>98</xdr:row>
      <xdr:rowOff>50464</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3652500" y="16750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98</xdr:row>
      <xdr:rowOff>41591</xdr:rowOff>
    </xdr:from>
    <xdr:ext cx="59901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403795" y="16843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119349</xdr:rowOff>
    </xdr:from>
    <xdr:to>
      <xdr:col>67</xdr:col>
      <xdr:colOff>101600</xdr:colOff>
      <xdr:row>98</xdr:row>
      <xdr:rowOff>49499</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2763500" y="16749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66026</xdr:rowOff>
    </xdr:from>
    <xdr:ext cx="59901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514795" y="16525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a:extLst>
            <a:ext uri="{FF2B5EF4-FFF2-40B4-BE49-F238E27FC236}">
              <a16:creationId xmlns:a16="http://schemas.microsoft.com/office/drawing/2014/main" id="{00000000-0008-0000-0700-0000C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92727</xdr:rowOff>
    </xdr:from>
    <xdr:ext cx="59541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692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諸支出金グラフ枠">
          <a:extLst>
            <a:ext uri="{FF2B5EF4-FFF2-40B4-BE49-F238E27FC236}">
              <a16:creationId xmlns:a16="http://schemas.microsoft.com/office/drawing/2014/main" id="{00000000-0008-0000-0700-0000D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7569</xdr:rowOff>
    </xdr:from>
    <xdr:to>
      <xdr:col>116</xdr:col>
      <xdr:colOff>62864</xdr:colOff>
      <xdr:row>39</xdr:row>
      <xdr:rowOff>44450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flipV="1">
          <a:off x="22159595" y="5322519"/>
          <a:ext cx="1269" cy="1408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84802</xdr:rowOff>
    </xdr:from>
    <xdr:ext cx="249299" cy="259045"/>
    <xdr:sp macro="" textlink="">
      <xdr:nvSpPr>
        <xdr:cNvPr id="734" name="諸支出金最小値テキスト">
          <a:extLst>
            <a:ext uri="{FF2B5EF4-FFF2-40B4-BE49-F238E27FC236}">
              <a16:creationId xmlns:a16="http://schemas.microsoft.com/office/drawing/2014/main" id="{00000000-0008-0000-0700-0000DE020000}"/>
            </a:ext>
          </a:extLst>
        </xdr:cNvPr>
        <xdr:cNvSpPr txBox="1"/>
      </xdr:nvSpPr>
      <xdr:spPr>
        <a:xfrm>
          <a:off x="22212300" y="67713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125696</xdr:rowOff>
    </xdr:from>
    <xdr:ext cx="599010" cy="259045"/>
    <xdr:sp macro="" textlink="">
      <xdr:nvSpPr>
        <xdr:cNvPr id="736" name="諸支出金最大値テキスト">
          <a:extLst>
            <a:ext uri="{FF2B5EF4-FFF2-40B4-BE49-F238E27FC236}">
              <a16:creationId xmlns:a16="http://schemas.microsoft.com/office/drawing/2014/main" id="{00000000-0008-0000-0700-0000E0020000}"/>
            </a:ext>
          </a:extLst>
        </xdr:cNvPr>
        <xdr:cNvSpPr txBox="1"/>
      </xdr:nvSpPr>
      <xdr:spPr>
        <a:xfrm>
          <a:off x="22212300" y="5097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110,904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7569</xdr:rowOff>
    </xdr:from>
    <xdr:to>
      <xdr:col>116</xdr:col>
      <xdr:colOff>152400</xdr:colOff>
      <xdr:row>31</xdr:row>
      <xdr:rowOff>7569</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2072600" y="5322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2252</xdr:rowOff>
    </xdr:from>
    <xdr:ext cx="469744" cy="259045"/>
    <xdr:sp macro="" textlink="">
      <xdr:nvSpPr>
        <xdr:cNvPr id="739" name="諸支出金平均値テキスト">
          <a:extLst>
            <a:ext uri="{FF2B5EF4-FFF2-40B4-BE49-F238E27FC236}">
              <a16:creationId xmlns:a16="http://schemas.microsoft.com/office/drawing/2014/main" id="{00000000-0008-0000-0700-0000E3020000}"/>
            </a:ext>
          </a:extLst>
        </xdr:cNvPr>
        <xdr:cNvSpPr txBox="1"/>
      </xdr:nvSpPr>
      <xdr:spPr>
        <a:xfrm>
          <a:off x="22212300" y="65173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150825</xdr:rowOff>
    </xdr:from>
    <xdr:to>
      <xdr:col>116</xdr:col>
      <xdr:colOff>114300</xdr:colOff>
      <xdr:row>39</xdr:row>
      <xdr:rowOff>80975</xdr:rowOff>
    </xdr:to>
    <xdr:sp macro="" textlink="">
      <xdr:nvSpPr>
        <xdr:cNvPr id="740" name="フローチャート: 判断 739">
          <a:extLst>
            <a:ext uri="{FF2B5EF4-FFF2-40B4-BE49-F238E27FC236}">
              <a16:creationId xmlns:a16="http://schemas.microsoft.com/office/drawing/2014/main" id="{00000000-0008-0000-0700-0000E4020000}"/>
            </a:ext>
          </a:extLst>
        </xdr:cNvPr>
        <xdr:cNvSpPr/>
      </xdr:nvSpPr>
      <xdr:spPr>
        <a:xfrm>
          <a:off x="22110700" y="6665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153695</xdr:rowOff>
    </xdr:from>
    <xdr:to>
      <xdr:col>112</xdr:col>
      <xdr:colOff>38100</xdr:colOff>
      <xdr:row>39</xdr:row>
      <xdr:rowOff>83845</xdr:rowOff>
    </xdr:to>
    <xdr:sp macro="" textlink="">
      <xdr:nvSpPr>
        <xdr:cNvPr id="742" name="フローチャート: 判断 741">
          <a:extLst>
            <a:ext uri="{FF2B5EF4-FFF2-40B4-BE49-F238E27FC236}">
              <a16:creationId xmlns:a16="http://schemas.microsoft.com/office/drawing/2014/main" id="{00000000-0008-0000-0700-0000E6020000}"/>
            </a:ext>
          </a:extLst>
        </xdr:cNvPr>
        <xdr:cNvSpPr/>
      </xdr:nvSpPr>
      <xdr:spPr>
        <a:xfrm>
          <a:off x="21272500" y="6668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100372</xdr:rowOff>
    </xdr:from>
    <xdr:ext cx="378565"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21134017" y="64440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156261</xdr:rowOff>
    </xdr:from>
    <xdr:to>
      <xdr:col>107</xdr:col>
      <xdr:colOff>101600</xdr:colOff>
      <xdr:row>39</xdr:row>
      <xdr:rowOff>86411</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0383500" y="6671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102938</xdr:rowOff>
    </xdr:from>
    <xdr:ext cx="378565"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0245017" y="64465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158610</xdr:rowOff>
    </xdr:from>
    <xdr:to>
      <xdr:col>102</xdr:col>
      <xdr:colOff>165100</xdr:colOff>
      <xdr:row>39</xdr:row>
      <xdr:rowOff>88760</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19494500" y="6673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105287</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9356017" y="64489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153848</xdr:rowOff>
    </xdr:from>
    <xdr:to>
      <xdr:col>98</xdr:col>
      <xdr:colOff>38100</xdr:colOff>
      <xdr:row>39</xdr:row>
      <xdr:rowOff>83998</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18605500" y="6668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100525</xdr:rowOff>
    </xdr:from>
    <xdr:ext cx="378565"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8467017" y="64441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7" name="楕円 756">
          <a:extLst>
            <a:ext uri="{FF2B5EF4-FFF2-40B4-BE49-F238E27FC236}">
              <a16:creationId xmlns:a16="http://schemas.microsoft.com/office/drawing/2014/main" id="{00000000-0008-0000-0700-0000F5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129252</xdr:rowOff>
    </xdr:from>
    <xdr:ext cx="249299" cy="259045"/>
    <xdr:sp macro="" textlink="">
      <xdr:nvSpPr>
        <xdr:cNvPr id="758" name="諸支出金該当値テキスト">
          <a:extLst>
            <a:ext uri="{FF2B5EF4-FFF2-40B4-BE49-F238E27FC236}">
              <a16:creationId xmlns:a16="http://schemas.microsoft.com/office/drawing/2014/main" id="{00000000-0008-0000-0700-0000F6020000}"/>
            </a:ext>
          </a:extLst>
        </xdr:cNvPr>
        <xdr:cNvSpPr txBox="1"/>
      </xdr:nvSpPr>
      <xdr:spPr>
        <a:xfrm>
          <a:off x="22212300" y="66443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a:extLst>
            <a:ext uri="{FF2B5EF4-FFF2-40B4-BE49-F238E27FC236}">
              <a16:creationId xmlns:a16="http://schemas.microsoft.com/office/drawing/2014/main" id="{00000000-0008-0000-0700-00000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1" name="前年度繰上充用金グラフ枠">
          <a:extLst>
            <a:ext uri="{FF2B5EF4-FFF2-40B4-BE49-F238E27FC236}">
              <a16:creationId xmlns:a16="http://schemas.microsoft.com/office/drawing/2014/main" id="{00000000-0008-0000-0700-00000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3" name="前年度繰上充用金最小値テキスト">
          <a:extLst>
            <a:ext uri="{FF2B5EF4-FFF2-40B4-BE49-F238E27FC236}">
              <a16:creationId xmlns:a16="http://schemas.microsoft.com/office/drawing/2014/main" id="{00000000-0008-0000-0700-00000F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5" name="前年度繰上充用金最大値テキスト">
          <a:extLst>
            <a:ext uri="{FF2B5EF4-FFF2-40B4-BE49-F238E27FC236}">
              <a16:creationId xmlns:a16="http://schemas.microsoft.com/office/drawing/2014/main" id="{00000000-0008-0000-0700-000011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8" name="前年度繰上充用金平均値テキスト">
          <a:extLst>
            <a:ext uri="{FF2B5EF4-FFF2-40B4-BE49-F238E27FC236}">
              <a16:creationId xmlns:a16="http://schemas.microsoft.com/office/drawing/2014/main" id="{00000000-0008-0000-0700-000014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9" name="フローチャート: 判断 788">
          <a:extLst>
            <a:ext uri="{FF2B5EF4-FFF2-40B4-BE49-F238E27FC236}">
              <a16:creationId xmlns:a16="http://schemas.microsoft.com/office/drawing/2014/main" id="{00000000-0008-0000-0700-000015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1" name="フローチャート: 判断 790">
          <a:extLst>
            <a:ext uri="{FF2B5EF4-FFF2-40B4-BE49-F238E27FC236}">
              <a16:creationId xmlns:a16="http://schemas.microsoft.com/office/drawing/2014/main" id="{00000000-0008-0000-0700-000017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6" name="楕円 805">
          <a:extLst>
            <a:ext uri="{FF2B5EF4-FFF2-40B4-BE49-F238E27FC236}">
              <a16:creationId xmlns:a16="http://schemas.microsoft.com/office/drawing/2014/main" id="{00000000-0008-0000-0700-000026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7" name="前年度繰上充用金該当値テキスト">
          <a:extLst>
            <a:ext uri="{FF2B5EF4-FFF2-40B4-BE49-F238E27FC236}">
              <a16:creationId xmlns:a16="http://schemas.microsoft.com/office/drawing/2014/main" id="{00000000-0008-0000-0700-000027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8" name="楕円 807">
          <a:extLst>
            <a:ext uri="{FF2B5EF4-FFF2-40B4-BE49-F238E27FC236}">
              <a16:creationId xmlns:a16="http://schemas.microsoft.com/office/drawing/2014/main" id="{00000000-0008-0000-0700-000028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6" name="正方形/長方形 815">
          <a:extLst>
            <a:ext uri="{FF2B5EF4-FFF2-40B4-BE49-F238E27FC236}">
              <a16:creationId xmlns:a16="http://schemas.microsoft.com/office/drawing/2014/main" id="{00000000-0008-0000-0700-00003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7" name="正方形/長方形 816">
          <a:extLst>
            <a:ext uri="{FF2B5EF4-FFF2-40B4-BE49-F238E27FC236}">
              <a16:creationId xmlns:a16="http://schemas.microsoft.com/office/drawing/2014/main" id="{00000000-0008-0000-0700-00003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　民生費の増加については、主に</a:t>
          </a:r>
          <a:r>
            <a:rPr kumimoji="1" lang="ja-JP" altLang="en-US" sz="1100" b="0" i="0" baseline="0">
              <a:solidFill>
                <a:schemeClr val="dk1"/>
              </a:solidFill>
              <a:effectLst/>
              <a:latin typeface="+mn-lt"/>
              <a:ea typeface="+mn-ea"/>
              <a:cs typeface="+mn-cs"/>
            </a:rPr>
            <a:t>国民健康保険事業特別会計への施設改修事業費分の繰出金の増加によるものである。また、</a:t>
          </a:r>
          <a:r>
            <a:rPr kumimoji="1" lang="ja-JP" altLang="ja-JP" sz="1100" b="0" i="0" baseline="0">
              <a:solidFill>
                <a:schemeClr val="dk1"/>
              </a:solidFill>
              <a:effectLst/>
              <a:latin typeface="+mn-lt"/>
              <a:ea typeface="+mn-ea"/>
              <a:cs typeface="+mn-cs"/>
            </a:rPr>
            <a:t>その他の項目に係る増加分については、消防費は、消防</a:t>
          </a:r>
          <a:r>
            <a:rPr kumimoji="1" lang="ja-JP" altLang="en-US" sz="1100" b="0" i="0" baseline="0">
              <a:solidFill>
                <a:schemeClr val="dk1"/>
              </a:solidFill>
              <a:effectLst/>
              <a:latin typeface="+mn-lt"/>
              <a:ea typeface="+mn-ea"/>
              <a:cs typeface="+mn-cs"/>
            </a:rPr>
            <a:t>車輛</a:t>
          </a:r>
          <a:r>
            <a:rPr kumimoji="1" lang="ja-JP" altLang="ja-JP" sz="1100" b="0" i="0" baseline="0">
              <a:solidFill>
                <a:schemeClr val="dk1"/>
              </a:solidFill>
              <a:effectLst/>
              <a:latin typeface="+mn-lt"/>
              <a:ea typeface="+mn-ea"/>
              <a:cs typeface="+mn-cs"/>
            </a:rPr>
            <a:t>の</a:t>
          </a:r>
          <a:r>
            <a:rPr kumimoji="1" lang="ja-JP" altLang="en-US" sz="1100" b="0" i="0" baseline="0">
              <a:solidFill>
                <a:schemeClr val="dk1"/>
              </a:solidFill>
              <a:effectLst/>
              <a:latin typeface="+mn-lt"/>
              <a:ea typeface="+mn-ea"/>
              <a:cs typeface="+mn-cs"/>
            </a:rPr>
            <a:t>更新</a:t>
          </a:r>
          <a:r>
            <a:rPr kumimoji="1" lang="ja-JP" altLang="ja-JP" sz="1100" b="0" i="0" baseline="0">
              <a:solidFill>
                <a:schemeClr val="dk1"/>
              </a:solidFill>
              <a:effectLst/>
              <a:latin typeface="+mn-lt"/>
              <a:ea typeface="+mn-ea"/>
              <a:cs typeface="+mn-cs"/>
            </a:rPr>
            <a:t>が主な要因である。</a:t>
          </a:r>
          <a:br>
            <a:rPr kumimoji="1" lang="en-US" altLang="ja-JP" sz="1100" b="0" i="0" baseline="0">
              <a:solidFill>
                <a:schemeClr val="dk1"/>
              </a:solidFill>
              <a:effectLst/>
              <a:latin typeface="+mn-lt"/>
              <a:ea typeface="+mn-ea"/>
              <a:cs typeface="+mn-cs"/>
            </a:rPr>
          </a:br>
          <a:r>
            <a:rPr kumimoji="1" lang="ja-JP" altLang="en-US" sz="1100" b="0" i="0" baseline="0">
              <a:solidFill>
                <a:schemeClr val="dk1"/>
              </a:solidFill>
              <a:effectLst/>
              <a:latin typeface="+mn-lt"/>
              <a:ea typeface="+mn-ea"/>
              <a:cs typeface="+mn-cs"/>
            </a:rPr>
            <a:t>土木費は、除雪ドーザ購入が主な要因である。農林水産業</a:t>
          </a:r>
          <a:r>
            <a:rPr kumimoji="1" lang="ja-JP" altLang="ja-JP" sz="1100" b="0" i="0" baseline="0">
              <a:solidFill>
                <a:schemeClr val="dk1"/>
              </a:solidFill>
              <a:effectLst/>
              <a:latin typeface="+mn-lt"/>
              <a:ea typeface="+mn-ea"/>
              <a:cs typeface="+mn-cs"/>
            </a:rPr>
            <a:t>費は、</a:t>
          </a:r>
          <a:r>
            <a:rPr kumimoji="1" lang="ja-JP" altLang="en-US" sz="1100" b="0" i="0" baseline="0">
              <a:solidFill>
                <a:schemeClr val="dk1"/>
              </a:solidFill>
              <a:effectLst/>
              <a:latin typeface="+mn-lt"/>
              <a:ea typeface="+mn-ea"/>
              <a:cs typeface="+mn-cs"/>
            </a:rPr>
            <a:t>物価高による支援給付金を実施したことによる増</a:t>
          </a:r>
          <a:r>
            <a:rPr kumimoji="1" lang="ja-JP" altLang="ja-JP" sz="1100" b="0" i="0" baseline="0">
              <a:solidFill>
                <a:schemeClr val="dk1"/>
              </a:solidFill>
              <a:effectLst/>
              <a:latin typeface="+mn-lt"/>
              <a:ea typeface="+mn-ea"/>
              <a:cs typeface="+mn-cs"/>
            </a:rPr>
            <a:t>が主な要因である。</a:t>
          </a:r>
          <a:br>
            <a:rPr kumimoji="1" lang="en-US" altLang="ja-JP" sz="1100" b="0" i="0" baseline="0">
              <a:solidFill>
                <a:schemeClr val="dk1"/>
              </a:solidFill>
              <a:effectLst/>
              <a:latin typeface="+mn-lt"/>
              <a:ea typeface="+mn-ea"/>
              <a:cs typeface="+mn-cs"/>
            </a:rPr>
          </a:br>
          <a:r>
            <a:rPr kumimoji="1" lang="ja-JP" altLang="en-US" sz="1100" b="0" i="0" baseline="0">
              <a:solidFill>
                <a:schemeClr val="dk1"/>
              </a:solidFill>
              <a:effectLst/>
              <a:latin typeface="+mn-lt"/>
              <a:ea typeface="+mn-ea"/>
              <a:cs typeface="+mn-cs"/>
            </a:rPr>
            <a:t>なお、減少分については、</a:t>
          </a:r>
          <a:r>
            <a:rPr kumimoji="1" lang="ja-JP" altLang="ja-JP" sz="1100" b="0" i="0" baseline="0">
              <a:solidFill>
                <a:schemeClr val="dk1"/>
              </a:solidFill>
              <a:effectLst/>
              <a:latin typeface="+mn-lt"/>
              <a:ea typeface="+mn-ea"/>
              <a:cs typeface="+mn-cs"/>
            </a:rPr>
            <a:t>衛生費は、新型コロナウイルス対策関連事業の縮小によるものである。災害復旧費は、大雨災害による災害復旧事業費の</a:t>
          </a:r>
          <a:r>
            <a:rPr kumimoji="1" lang="ja-JP" altLang="en-US" sz="1100" b="0" i="0" baseline="0">
              <a:solidFill>
                <a:schemeClr val="dk1"/>
              </a:solidFill>
              <a:effectLst/>
              <a:latin typeface="+mn-lt"/>
              <a:ea typeface="+mn-ea"/>
              <a:cs typeface="+mn-cs"/>
            </a:rPr>
            <a:t>減</a:t>
          </a:r>
          <a:r>
            <a:rPr kumimoji="1" lang="ja-JP" altLang="ja-JP" sz="1100" b="0" i="0" baseline="0">
              <a:solidFill>
                <a:schemeClr val="dk1"/>
              </a:solidFill>
              <a:effectLst/>
              <a:latin typeface="+mn-lt"/>
              <a:ea typeface="+mn-ea"/>
              <a:cs typeface="+mn-cs"/>
            </a:rPr>
            <a:t>が主な要因である。</a:t>
          </a:r>
          <a:endParaRPr lang="ja-JP" altLang="ja-JP" sz="1400">
            <a:effectLst/>
          </a:endParaRPr>
        </a:p>
        <a:p>
          <a:pPr eaLnBrk="1" fontAlgn="auto" latinLnBrk="0" hangingPunct="1"/>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青森県田子町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　実質収支額は、行革や経費節減に努めてきたこともあり継続的に黒字を確保しており、財政調整基金残高も増加傾向で推移してい</a:t>
          </a:r>
          <a:r>
            <a:rPr kumimoji="1" lang="ja-JP" altLang="en-US" sz="1100" b="0" i="0" baseline="0">
              <a:solidFill>
                <a:schemeClr val="dk1"/>
              </a:solidFill>
              <a:effectLst/>
              <a:latin typeface="+mn-lt"/>
              <a:ea typeface="+mn-ea"/>
              <a:cs typeface="+mn-cs"/>
            </a:rPr>
            <a:t>たが、物価高の影響もあり減少傾向に転じている。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形式収支は前年度比</a:t>
          </a:r>
          <a:r>
            <a:rPr kumimoji="1" lang="en-US" altLang="ja-JP" sz="1100" b="0" i="0" baseline="0">
              <a:solidFill>
                <a:schemeClr val="dk1"/>
              </a:solidFill>
              <a:effectLst/>
              <a:latin typeface="+mn-lt"/>
              <a:ea typeface="+mn-ea"/>
              <a:cs typeface="+mn-cs"/>
            </a:rPr>
            <a:t>49</a:t>
          </a:r>
          <a:r>
            <a:rPr kumimoji="1" lang="ja-JP" altLang="ja-JP" sz="1100" b="0" i="0" baseline="0">
              <a:solidFill>
                <a:schemeClr val="dk1"/>
              </a:solidFill>
              <a:effectLst/>
              <a:latin typeface="+mn-lt"/>
              <a:ea typeface="+mn-ea"/>
              <a:cs typeface="+mn-cs"/>
            </a:rPr>
            <a:t>百万円の</a:t>
          </a:r>
          <a:r>
            <a:rPr kumimoji="1" lang="ja-JP" altLang="en-US" sz="1100" b="0" i="0" baseline="0">
              <a:solidFill>
                <a:schemeClr val="dk1"/>
              </a:solidFill>
              <a:effectLst/>
              <a:latin typeface="+mn-lt"/>
              <a:ea typeface="+mn-ea"/>
              <a:cs typeface="+mn-cs"/>
            </a:rPr>
            <a:t>増</a:t>
          </a:r>
          <a:r>
            <a:rPr kumimoji="1" lang="ja-JP" altLang="ja-JP" sz="1100" b="0" i="0" baseline="0">
              <a:solidFill>
                <a:schemeClr val="dk1"/>
              </a:solidFill>
              <a:effectLst/>
              <a:latin typeface="+mn-lt"/>
              <a:ea typeface="+mn-ea"/>
              <a:cs typeface="+mn-cs"/>
            </a:rPr>
            <a:t>、また翌年度繰越財源が前年度比</a:t>
          </a:r>
          <a:r>
            <a:rPr kumimoji="1" lang="en-US" altLang="ja-JP" sz="1100" b="0" i="0" baseline="0">
              <a:solidFill>
                <a:schemeClr val="dk1"/>
              </a:solidFill>
              <a:effectLst/>
              <a:latin typeface="+mn-lt"/>
              <a:ea typeface="+mn-ea"/>
              <a:cs typeface="+mn-cs"/>
            </a:rPr>
            <a:t>265</a:t>
          </a:r>
          <a:r>
            <a:rPr kumimoji="1" lang="ja-JP" altLang="ja-JP" sz="1100" b="0" i="0" baseline="0">
              <a:solidFill>
                <a:schemeClr val="dk1"/>
              </a:solidFill>
              <a:effectLst/>
              <a:latin typeface="+mn-lt"/>
              <a:ea typeface="+mn-ea"/>
              <a:cs typeface="+mn-cs"/>
            </a:rPr>
            <a:t>万円の</a:t>
          </a:r>
          <a:r>
            <a:rPr kumimoji="1" lang="ja-JP" altLang="en-US" sz="1100" b="0" i="0" baseline="0">
              <a:solidFill>
                <a:schemeClr val="dk1"/>
              </a:solidFill>
              <a:effectLst/>
              <a:latin typeface="+mn-lt"/>
              <a:ea typeface="+mn-ea"/>
              <a:cs typeface="+mn-cs"/>
            </a:rPr>
            <a:t>減</a:t>
          </a:r>
          <a:r>
            <a:rPr kumimoji="1" lang="ja-JP" altLang="ja-JP" sz="1100" b="0" i="0" baseline="0">
              <a:solidFill>
                <a:schemeClr val="dk1"/>
              </a:solidFill>
              <a:effectLst/>
              <a:latin typeface="+mn-lt"/>
              <a:ea typeface="+mn-ea"/>
              <a:cs typeface="+mn-cs"/>
            </a:rPr>
            <a:t>、実質収支は</a:t>
          </a:r>
          <a:r>
            <a:rPr kumimoji="1" lang="en-US" altLang="ja-JP" sz="1100" b="0" i="0" baseline="0">
              <a:solidFill>
                <a:schemeClr val="dk1"/>
              </a:solidFill>
              <a:effectLst/>
              <a:latin typeface="+mn-lt"/>
              <a:ea typeface="+mn-ea"/>
              <a:cs typeface="+mn-cs"/>
            </a:rPr>
            <a:t>52</a:t>
          </a:r>
          <a:r>
            <a:rPr kumimoji="1" lang="ja-JP" altLang="ja-JP" sz="1100" b="0" i="0" baseline="0">
              <a:solidFill>
                <a:schemeClr val="dk1"/>
              </a:solidFill>
              <a:effectLst/>
              <a:latin typeface="+mn-lt"/>
              <a:ea typeface="+mn-ea"/>
              <a:cs typeface="+mn-cs"/>
            </a:rPr>
            <a:t>百万円の</a:t>
          </a:r>
          <a:r>
            <a:rPr kumimoji="1" lang="ja-JP" altLang="en-US" sz="1100" b="0" i="0" baseline="0">
              <a:solidFill>
                <a:schemeClr val="dk1"/>
              </a:solidFill>
              <a:effectLst/>
              <a:latin typeface="+mn-lt"/>
              <a:ea typeface="+mn-ea"/>
              <a:cs typeface="+mn-cs"/>
            </a:rPr>
            <a:t>増</a:t>
          </a:r>
          <a:r>
            <a:rPr kumimoji="1" lang="ja-JP" altLang="ja-JP" sz="1100" b="0" i="0" baseline="0">
              <a:solidFill>
                <a:schemeClr val="dk1"/>
              </a:solidFill>
              <a:effectLst/>
              <a:latin typeface="+mn-lt"/>
              <a:ea typeface="+mn-ea"/>
              <a:cs typeface="+mn-cs"/>
            </a:rPr>
            <a:t>となった。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実質単年度収支は、</a:t>
          </a:r>
          <a:r>
            <a:rPr kumimoji="1" lang="en-US" altLang="ja-JP" sz="1100" b="0" i="0" baseline="0">
              <a:solidFill>
                <a:schemeClr val="dk1"/>
              </a:solidFill>
              <a:effectLst/>
              <a:latin typeface="+mn-lt"/>
              <a:ea typeface="+mn-ea"/>
              <a:cs typeface="+mn-cs"/>
            </a:rPr>
            <a:t>151</a:t>
          </a:r>
          <a:r>
            <a:rPr kumimoji="1" lang="ja-JP" altLang="ja-JP" sz="1100" b="0" i="0" baseline="0">
              <a:solidFill>
                <a:schemeClr val="dk1"/>
              </a:solidFill>
              <a:effectLst/>
              <a:latin typeface="+mn-lt"/>
              <a:ea typeface="+mn-ea"/>
              <a:cs typeface="+mn-cs"/>
            </a:rPr>
            <a:t>百万円の</a:t>
          </a:r>
          <a:r>
            <a:rPr kumimoji="1" lang="ja-JP" altLang="en-US" sz="1100" b="0" i="0" baseline="0">
              <a:solidFill>
                <a:schemeClr val="dk1"/>
              </a:solidFill>
              <a:effectLst/>
              <a:latin typeface="+mn-lt"/>
              <a:ea typeface="+mn-ea"/>
              <a:cs typeface="+mn-cs"/>
            </a:rPr>
            <a:t>増</a:t>
          </a:r>
          <a:r>
            <a:rPr kumimoji="1" lang="ja-JP" altLang="ja-JP" sz="1100" b="0" i="0" baseline="0">
              <a:solidFill>
                <a:schemeClr val="dk1"/>
              </a:solidFill>
              <a:effectLst/>
              <a:latin typeface="+mn-lt"/>
              <a:ea typeface="+mn-ea"/>
              <a:cs typeface="+mn-cs"/>
            </a:rPr>
            <a:t>となった。</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青森県田子町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　一般会計及び特別会計において赤字額は生じていないが、診療所老健施設特別会計は、会計上の赤字は発生していないものの、利用者減少等に伴う収入減により一般会計からの繰入金が増加傾向にある。今後は歳入確保に向けた取り組み及び事務事業の見直しによる歳出削減を進め、健全性を高める必要があ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青森県田子町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　地方債の元利償還金や一部事務組合が起こした地方債の元利償還金に対する負担金等が減少傾向にあることから、実質公債費比率は</a:t>
          </a:r>
          <a:r>
            <a:rPr kumimoji="1" lang="ja-JP" altLang="en-US" sz="1100" b="0" i="0" baseline="0">
              <a:solidFill>
                <a:schemeClr val="dk1"/>
              </a:solidFill>
              <a:effectLst/>
              <a:latin typeface="+mn-lt"/>
              <a:ea typeface="+mn-ea"/>
              <a:cs typeface="+mn-cs"/>
            </a:rPr>
            <a:t>増減はあるものの、</a:t>
          </a:r>
          <a:r>
            <a:rPr kumimoji="1" lang="ja-JP" altLang="ja-JP" sz="1100" b="0" i="0" baseline="0">
              <a:solidFill>
                <a:schemeClr val="dk1"/>
              </a:solidFill>
              <a:effectLst/>
              <a:latin typeface="+mn-lt"/>
              <a:ea typeface="+mn-ea"/>
              <a:cs typeface="+mn-cs"/>
            </a:rPr>
            <a:t>改善されている。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今後は公共施設の大規模改修等で元利償還金が増加する見込であることから、事務事業全般の見直し等歳出の削減を図り、各種計画に基づき健全な財政運営に努める。</a:t>
          </a:r>
          <a:endParaRPr lang="ja-JP" altLang="ja-JP" sz="1400">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該当なし</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青森県田子町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　地方債の現在高等の将来負担額は減少傾向にあり、充当可能基金等の充当可能財源は</a:t>
          </a:r>
          <a:r>
            <a:rPr kumimoji="1" lang="ja-JP" altLang="en-US" sz="1100" b="0" i="0" baseline="0">
              <a:solidFill>
                <a:schemeClr val="dk1"/>
              </a:solidFill>
              <a:effectLst/>
              <a:latin typeface="+mn-lt"/>
              <a:ea typeface="+mn-ea"/>
              <a:cs typeface="+mn-cs"/>
            </a:rPr>
            <a:t>多少ではあるが</a:t>
          </a:r>
          <a:r>
            <a:rPr kumimoji="1" lang="ja-JP" altLang="ja-JP" sz="1100" b="0" i="0" baseline="0">
              <a:solidFill>
                <a:schemeClr val="dk1"/>
              </a:solidFill>
              <a:effectLst/>
              <a:latin typeface="+mn-lt"/>
              <a:ea typeface="+mn-ea"/>
              <a:cs typeface="+mn-cs"/>
            </a:rPr>
            <a:t>増加傾向にあるため、将来負担比率は減少傾向となっている。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今後は公共施設の大規模改修等に伴い、地方債現在高が増加傾向になる見通しであることから、事務事業全般の見直し等歳出の削減を図り、各種計画に基づき健全な財政運営に努める。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青森県田子町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100">
              <a:solidFill>
                <a:schemeClr val="dk1"/>
              </a:solidFill>
              <a:effectLst/>
              <a:latin typeface="+mn-lt"/>
              <a:ea typeface="+mn-ea"/>
              <a:cs typeface="+mn-cs"/>
            </a:rPr>
            <a:t>　</a:t>
          </a:r>
          <a:r>
            <a:rPr kumimoji="1" lang="ja-JP" altLang="ja-JP" sz="1100" baseline="0">
              <a:solidFill>
                <a:schemeClr val="dk1"/>
              </a:solidFill>
              <a:effectLst/>
              <a:latin typeface="+mn-lt"/>
              <a:ea typeface="+mn-ea"/>
              <a:cs typeface="+mn-cs"/>
            </a:rPr>
            <a:t>決算剰余金により財政調整基金に</a:t>
          </a:r>
          <a:r>
            <a:rPr kumimoji="1" lang="en-US" altLang="ja-JP" sz="1100" baseline="0">
              <a:solidFill>
                <a:schemeClr val="dk1"/>
              </a:solidFill>
              <a:effectLst/>
              <a:latin typeface="+mn-lt"/>
              <a:ea typeface="+mn-ea"/>
              <a:cs typeface="+mn-cs"/>
            </a:rPr>
            <a:t>60</a:t>
          </a:r>
          <a:r>
            <a:rPr kumimoji="1" lang="ja-JP" altLang="ja-JP" sz="1100" baseline="0">
              <a:solidFill>
                <a:schemeClr val="dk1"/>
              </a:solidFill>
              <a:effectLst/>
              <a:latin typeface="+mn-lt"/>
              <a:ea typeface="+mn-ea"/>
              <a:cs typeface="+mn-cs"/>
            </a:rPr>
            <a:t>百万円積み立てた</a:t>
          </a:r>
          <a:r>
            <a:rPr kumimoji="1" lang="ja-JP" altLang="en-US" sz="1100" baseline="0">
              <a:solidFill>
                <a:schemeClr val="dk1"/>
              </a:solidFill>
              <a:effectLst/>
              <a:latin typeface="+mn-lt"/>
              <a:ea typeface="+mn-ea"/>
              <a:cs typeface="+mn-cs"/>
            </a:rPr>
            <a:t>が、</a:t>
          </a:r>
          <a:r>
            <a:rPr kumimoji="1" lang="ja-JP" altLang="ja-JP" sz="1100" baseline="0">
              <a:solidFill>
                <a:schemeClr val="dk1"/>
              </a:solidFill>
              <a:effectLst/>
              <a:latin typeface="+mn-lt"/>
              <a:ea typeface="+mn-ea"/>
              <a:cs typeface="+mn-cs"/>
            </a:rPr>
            <a:t>財政調整基金</a:t>
          </a:r>
          <a:r>
            <a:rPr kumimoji="1" lang="ja-JP" altLang="en-US" sz="1100" baseline="0">
              <a:solidFill>
                <a:schemeClr val="dk1"/>
              </a:solidFill>
              <a:effectLst/>
              <a:latin typeface="+mn-lt"/>
              <a:ea typeface="+mn-ea"/>
              <a:cs typeface="+mn-cs"/>
            </a:rPr>
            <a:t>から</a:t>
          </a:r>
          <a:r>
            <a:rPr kumimoji="1" lang="en-US" altLang="ja-JP" sz="1100" baseline="0">
              <a:solidFill>
                <a:schemeClr val="dk1"/>
              </a:solidFill>
              <a:effectLst/>
              <a:latin typeface="+mn-lt"/>
              <a:ea typeface="+mn-ea"/>
              <a:cs typeface="+mn-cs"/>
            </a:rPr>
            <a:t>120</a:t>
          </a:r>
          <a:r>
            <a:rPr kumimoji="1" lang="ja-JP" altLang="ja-JP" sz="1100" baseline="0">
              <a:solidFill>
                <a:schemeClr val="dk1"/>
              </a:solidFill>
              <a:effectLst/>
              <a:latin typeface="+mn-lt"/>
              <a:ea typeface="+mn-ea"/>
              <a:cs typeface="+mn-cs"/>
            </a:rPr>
            <a:t>百万円</a:t>
          </a:r>
          <a:r>
            <a:rPr kumimoji="1" lang="ja-JP" altLang="en-US" sz="1100" baseline="0">
              <a:solidFill>
                <a:schemeClr val="dk1"/>
              </a:solidFill>
              <a:effectLst/>
              <a:latin typeface="+mn-lt"/>
              <a:ea typeface="+mn-ea"/>
              <a:cs typeface="+mn-cs"/>
            </a:rPr>
            <a:t>、その他特目基金から</a:t>
          </a:r>
          <a:r>
            <a:rPr kumimoji="1" lang="en-US" altLang="ja-JP" sz="1100" baseline="0">
              <a:solidFill>
                <a:schemeClr val="dk1"/>
              </a:solidFill>
              <a:effectLst/>
              <a:latin typeface="+mn-lt"/>
              <a:ea typeface="+mn-ea"/>
              <a:cs typeface="+mn-cs"/>
            </a:rPr>
            <a:t>146</a:t>
          </a:r>
          <a:r>
            <a:rPr kumimoji="1" lang="ja-JP" altLang="en-US" sz="1100" baseline="0">
              <a:solidFill>
                <a:schemeClr val="dk1"/>
              </a:solidFill>
              <a:effectLst/>
              <a:latin typeface="+mn-lt"/>
              <a:ea typeface="+mn-ea"/>
              <a:cs typeface="+mn-cs"/>
            </a:rPr>
            <a:t>百万円取崩したこ</a:t>
          </a:r>
          <a:r>
            <a:rPr kumimoji="1" lang="ja-JP" altLang="ja-JP" sz="1100" baseline="0">
              <a:solidFill>
                <a:schemeClr val="dk1"/>
              </a:solidFill>
              <a:effectLst/>
              <a:latin typeface="+mn-lt"/>
              <a:ea typeface="+mn-ea"/>
              <a:cs typeface="+mn-cs"/>
            </a:rPr>
            <a:t>とにより、基金全体としては</a:t>
          </a:r>
          <a:r>
            <a:rPr kumimoji="1" lang="en-US" altLang="ja-JP" sz="1100" baseline="0">
              <a:solidFill>
                <a:schemeClr val="dk1"/>
              </a:solidFill>
              <a:effectLst/>
              <a:latin typeface="+mn-lt"/>
              <a:ea typeface="+mn-ea"/>
              <a:cs typeface="+mn-cs"/>
            </a:rPr>
            <a:t>125</a:t>
          </a:r>
          <a:r>
            <a:rPr kumimoji="1" lang="ja-JP" altLang="ja-JP" sz="1100" baseline="0">
              <a:solidFill>
                <a:schemeClr val="dk1"/>
              </a:solidFill>
              <a:effectLst/>
              <a:latin typeface="+mn-lt"/>
              <a:ea typeface="+mn-ea"/>
              <a:cs typeface="+mn-cs"/>
            </a:rPr>
            <a:t>百万円の</a:t>
          </a:r>
          <a:r>
            <a:rPr kumimoji="1" lang="ja-JP" altLang="en-US" sz="1100" baseline="0">
              <a:solidFill>
                <a:schemeClr val="dk1"/>
              </a:solidFill>
              <a:effectLst/>
              <a:latin typeface="+mn-lt"/>
              <a:ea typeface="+mn-ea"/>
              <a:cs typeface="+mn-cs"/>
            </a:rPr>
            <a:t>減</a:t>
          </a:r>
          <a:r>
            <a:rPr kumimoji="1" lang="ja-JP" altLang="ja-JP" sz="1100" baseline="0">
              <a:solidFill>
                <a:schemeClr val="dk1"/>
              </a:solidFill>
              <a:effectLst/>
              <a:latin typeface="+mn-lt"/>
              <a:ea typeface="+mn-ea"/>
              <a:cs typeface="+mn-cs"/>
            </a:rPr>
            <a:t>となった。</a:t>
          </a:r>
          <a:endParaRPr lang="ja-JP" altLang="ja-JP" sz="1400">
            <a:effectLst/>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100">
              <a:solidFill>
                <a:schemeClr val="dk1"/>
              </a:solidFill>
              <a:effectLst/>
              <a:latin typeface="+mn-lt"/>
              <a:ea typeface="+mn-ea"/>
              <a:cs typeface="+mn-cs"/>
            </a:rPr>
            <a:t>　基金の使途の明確化を図るために、今後想定される公共施設等の更新、長寿命化に対応するため、「公共施設整備基金」への積立を優先することを予定している。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公共施設整備基金：公共施設の改修及び更新等、計画的な整備を進める。</a:t>
          </a:r>
          <a:endParaRPr lang="ja-JP" altLang="ja-JP" sz="1400">
            <a:effectLst/>
          </a:endParaRPr>
        </a:p>
        <a:p>
          <a:r>
            <a:rPr kumimoji="1" lang="ja-JP" altLang="ja-JP" sz="1100">
              <a:solidFill>
                <a:schemeClr val="dk1"/>
              </a:solidFill>
              <a:effectLst/>
              <a:latin typeface="+mn-lt"/>
              <a:ea typeface="+mn-ea"/>
              <a:cs typeface="+mn-cs"/>
            </a:rPr>
            <a:t>ふるさと納税基金：ふるさと納税制度を活用して、寄付者の思いを実現するための事業の財源に充てる。</a:t>
          </a:r>
          <a:endParaRPr lang="ja-JP" altLang="ja-JP" sz="1400">
            <a:effectLst/>
          </a:endParaRPr>
        </a:p>
        <a:p>
          <a:r>
            <a:rPr kumimoji="1" lang="ja-JP" altLang="ja-JP" sz="1100">
              <a:solidFill>
                <a:schemeClr val="dk1"/>
              </a:solidFill>
              <a:effectLst/>
              <a:latin typeface="+mn-lt"/>
              <a:ea typeface="+mn-ea"/>
              <a:cs typeface="+mn-cs"/>
            </a:rPr>
            <a:t>森林環境譲与税基金：間伐や人材育成・担い手の確保、木材利用の促進や普及啓発等の「森林整備及びその促進に関する費用」に充てる。</a:t>
          </a:r>
          <a:endParaRPr lang="ja-JP" altLang="ja-JP" sz="1400">
            <a:effectLst/>
          </a:endParaRPr>
        </a:p>
        <a:p>
          <a:r>
            <a:rPr lang="ja-JP" altLang="ja-JP" sz="1100">
              <a:solidFill>
                <a:schemeClr val="dk1"/>
              </a:solidFill>
              <a:effectLst/>
              <a:latin typeface="+mn-lt"/>
              <a:ea typeface="+mn-ea"/>
              <a:cs typeface="+mn-cs"/>
            </a:rPr>
            <a:t>町有森林経営管理基金：町有林に係る、植栽や間伐等の造林事業の財源に充てる。</a:t>
          </a:r>
          <a:endParaRPr lang="ja-JP" altLang="ja-JP" sz="1400">
            <a:effectLst/>
          </a:endParaRPr>
        </a:p>
        <a:p>
          <a:r>
            <a:rPr kumimoji="1" lang="ja-JP" altLang="ja-JP" sz="1100">
              <a:solidFill>
                <a:schemeClr val="dk1"/>
              </a:solidFill>
              <a:effectLst/>
              <a:latin typeface="+mn-lt"/>
              <a:ea typeface="+mn-ea"/>
              <a:cs typeface="+mn-cs"/>
            </a:rPr>
            <a:t>にんにく活性化促進事業基金：にんにくを通じた国際交流及びたっこにんにくの活性化の促進を図り活力ある地域づくりを推進する。</a:t>
          </a:r>
          <a:br>
            <a:rPr kumimoji="1" lang="en-US" altLang="ja-JP" sz="1100">
              <a:solidFill>
                <a:schemeClr val="dk1"/>
              </a:solidFill>
              <a:effectLst/>
              <a:latin typeface="+mn-lt"/>
              <a:ea typeface="+mn-ea"/>
              <a:cs typeface="+mn-cs"/>
            </a:rPr>
          </a:b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公共施設整備基金：</a:t>
          </a:r>
          <a:r>
            <a:rPr kumimoji="1" lang="ja-JP" altLang="en-US" sz="1100">
              <a:solidFill>
                <a:schemeClr val="dk1"/>
              </a:solidFill>
              <a:effectLst/>
              <a:latin typeface="+mn-lt"/>
              <a:ea typeface="+mn-ea"/>
              <a:cs typeface="+mn-cs"/>
            </a:rPr>
            <a:t>未利用施設解体事業や観光施設改修事業等により</a:t>
          </a:r>
          <a:r>
            <a:rPr kumimoji="1" lang="en-US" altLang="ja-JP" sz="1100">
              <a:solidFill>
                <a:schemeClr val="dk1"/>
              </a:solidFill>
              <a:effectLst/>
              <a:latin typeface="+mn-lt"/>
              <a:ea typeface="+mn-ea"/>
              <a:cs typeface="+mn-cs"/>
            </a:rPr>
            <a:t>86</a:t>
          </a:r>
          <a:r>
            <a:rPr kumimoji="1" lang="ja-JP" altLang="en-US" sz="1100">
              <a:solidFill>
                <a:schemeClr val="dk1"/>
              </a:solidFill>
              <a:effectLst/>
              <a:latin typeface="+mn-lt"/>
              <a:ea typeface="+mn-ea"/>
              <a:cs typeface="+mn-cs"/>
            </a:rPr>
            <a:t>百万円取り崩したことにより減少</a:t>
          </a:r>
          <a:br>
            <a:rPr kumimoji="1" lang="en-US" altLang="ja-JP" sz="1100">
              <a:solidFill>
                <a:schemeClr val="dk1"/>
              </a:solidFill>
              <a:effectLst/>
              <a:latin typeface="+mn-lt"/>
              <a:ea typeface="+mn-ea"/>
              <a:cs typeface="+mn-cs"/>
            </a:rPr>
          </a:br>
          <a:r>
            <a:rPr kumimoji="1" lang="ja-JP" altLang="ja-JP" sz="1100">
              <a:solidFill>
                <a:schemeClr val="dk1"/>
              </a:solidFill>
              <a:effectLst/>
              <a:latin typeface="+mn-lt"/>
              <a:ea typeface="+mn-ea"/>
              <a:cs typeface="+mn-cs"/>
            </a:rPr>
            <a:t>ふるさと納税基金：令和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年度積立分を</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千</a:t>
          </a:r>
          <a:r>
            <a:rPr kumimoji="1" lang="en-US" altLang="ja-JP" sz="1100">
              <a:solidFill>
                <a:schemeClr val="dk1"/>
              </a:solidFill>
              <a:effectLst/>
              <a:latin typeface="+mn-lt"/>
              <a:ea typeface="+mn-ea"/>
              <a:cs typeface="+mn-cs"/>
            </a:rPr>
            <a:t>540</a:t>
          </a:r>
          <a:r>
            <a:rPr kumimoji="1" lang="ja-JP" altLang="ja-JP" sz="1100">
              <a:solidFill>
                <a:schemeClr val="dk1"/>
              </a:solidFill>
              <a:effectLst/>
              <a:latin typeface="+mn-lt"/>
              <a:ea typeface="+mn-ea"/>
              <a:cs typeface="+mn-cs"/>
            </a:rPr>
            <a:t>万円取り崩したことにより減少</a:t>
          </a:r>
          <a:endParaRPr lang="ja-JP" altLang="ja-JP" sz="1400">
            <a:effectLst/>
          </a:endParaRPr>
        </a:p>
        <a:p>
          <a:r>
            <a:rPr kumimoji="1" lang="ja-JP" altLang="ja-JP" sz="1100">
              <a:solidFill>
                <a:schemeClr val="dk1"/>
              </a:solidFill>
              <a:effectLst/>
              <a:latin typeface="+mn-lt"/>
              <a:ea typeface="+mn-ea"/>
              <a:cs typeface="+mn-cs"/>
            </a:rPr>
            <a:t>森林環境譲与税基金：令和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年度積立分</a:t>
          </a:r>
          <a:r>
            <a:rPr kumimoji="1" lang="ja-JP" altLang="en-US" sz="1100">
              <a:solidFill>
                <a:schemeClr val="dk1"/>
              </a:solidFill>
              <a:effectLst/>
              <a:latin typeface="+mn-lt"/>
              <a:ea typeface="+mn-ea"/>
              <a:cs typeface="+mn-cs"/>
            </a:rPr>
            <a:t>のうち</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千</a:t>
          </a:r>
          <a:r>
            <a:rPr kumimoji="1" lang="en-US" altLang="ja-JP" sz="1100">
              <a:solidFill>
                <a:schemeClr val="dk1"/>
              </a:solidFill>
              <a:effectLst/>
              <a:latin typeface="+mn-lt"/>
              <a:ea typeface="+mn-ea"/>
              <a:cs typeface="+mn-cs"/>
            </a:rPr>
            <a:t>440</a:t>
          </a:r>
          <a:r>
            <a:rPr kumimoji="1" lang="ja-JP" altLang="ja-JP" sz="1100">
              <a:solidFill>
                <a:schemeClr val="dk1"/>
              </a:solidFill>
              <a:effectLst/>
              <a:latin typeface="+mn-lt"/>
              <a:ea typeface="+mn-ea"/>
              <a:cs typeface="+mn-cs"/>
            </a:rPr>
            <a:t>万円取り崩した</a:t>
          </a:r>
          <a:r>
            <a:rPr kumimoji="1" lang="ja-JP" altLang="en-US" sz="1100">
              <a:solidFill>
                <a:schemeClr val="dk1"/>
              </a:solidFill>
              <a:effectLst/>
              <a:latin typeface="+mn-lt"/>
              <a:ea typeface="+mn-ea"/>
              <a:cs typeface="+mn-cs"/>
            </a:rPr>
            <a:t>が、</a:t>
          </a:r>
          <a:r>
            <a:rPr kumimoji="1" lang="en-US" altLang="ja-JP" sz="1100">
              <a:solidFill>
                <a:schemeClr val="dk1"/>
              </a:solidFill>
              <a:effectLst/>
              <a:latin typeface="+mn-lt"/>
              <a:ea typeface="+mn-ea"/>
              <a:cs typeface="+mn-cs"/>
            </a:rPr>
            <a:t>27</a:t>
          </a:r>
          <a:r>
            <a:rPr kumimoji="1" lang="ja-JP" altLang="en-US" sz="1100">
              <a:solidFill>
                <a:schemeClr val="dk1"/>
              </a:solidFill>
              <a:effectLst/>
              <a:latin typeface="+mn-lt"/>
              <a:ea typeface="+mn-ea"/>
              <a:cs typeface="+mn-cs"/>
            </a:rPr>
            <a:t>百万円積み立てた</a:t>
          </a:r>
          <a:r>
            <a:rPr kumimoji="1" lang="ja-JP" altLang="ja-JP" sz="1100">
              <a:solidFill>
                <a:schemeClr val="dk1"/>
              </a:solidFill>
              <a:effectLst/>
              <a:latin typeface="+mn-lt"/>
              <a:ea typeface="+mn-ea"/>
              <a:cs typeface="+mn-cs"/>
            </a:rPr>
            <a:t>ことにより</a:t>
          </a:r>
          <a:r>
            <a:rPr kumimoji="1" lang="ja-JP" altLang="en-US" sz="1100">
              <a:solidFill>
                <a:schemeClr val="dk1"/>
              </a:solidFill>
              <a:effectLst/>
              <a:latin typeface="+mn-lt"/>
              <a:ea typeface="+mn-ea"/>
              <a:cs typeface="+mn-cs"/>
            </a:rPr>
            <a:t>増加</a:t>
          </a:r>
          <a:endParaRPr lang="ja-JP" altLang="ja-JP" sz="1400">
            <a:effectLst/>
          </a:endParaRPr>
        </a:p>
        <a:p>
          <a:r>
            <a:rPr lang="ja-JP" altLang="ja-JP" sz="1100">
              <a:solidFill>
                <a:schemeClr val="dk1"/>
              </a:solidFill>
              <a:effectLst/>
              <a:latin typeface="+mn-lt"/>
              <a:ea typeface="+mn-ea"/>
              <a:cs typeface="+mn-cs"/>
            </a:rPr>
            <a:t>町有森林経営管理基金：</a:t>
          </a:r>
          <a:r>
            <a:rPr lang="en-US" altLang="ja-JP" sz="1100">
              <a:solidFill>
                <a:schemeClr val="dk1"/>
              </a:solidFill>
              <a:effectLst/>
              <a:latin typeface="+mn-lt"/>
              <a:ea typeface="+mn-ea"/>
              <a:cs typeface="+mn-cs"/>
            </a:rPr>
            <a:t>200</a:t>
          </a:r>
          <a:r>
            <a:rPr lang="ja-JP" altLang="ja-JP" sz="1100">
              <a:solidFill>
                <a:schemeClr val="dk1"/>
              </a:solidFill>
              <a:effectLst/>
              <a:latin typeface="+mn-lt"/>
              <a:ea typeface="+mn-ea"/>
              <a:cs typeface="+mn-cs"/>
            </a:rPr>
            <a:t>万円積み立てたことにより増加</a:t>
          </a:r>
          <a:endParaRPr lang="ja-JP" altLang="ja-JP" sz="1400">
            <a:effectLst/>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公共施設整備基金：公共施設等の維持管理・修繕・更新等に係る費用は、年々増加傾向にあることから、公共施設等の維持管理に要する費用の圧縮を検討するとともに、必要な費用を確保するため、優先的に積立を予定し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ふるさと納税基金及び森林環境譲与税基金、</a:t>
          </a:r>
          <a:r>
            <a:rPr lang="ja-JP" altLang="ja-JP" sz="1100">
              <a:solidFill>
                <a:schemeClr val="dk1"/>
              </a:solidFill>
              <a:effectLst/>
              <a:latin typeface="+mn-lt"/>
              <a:ea typeface="+mn-ea"/>
              <a:cs typeface="+mn-cs"/>
            </a:rPr>
            <a:t>町有森林経営管理基金</a:t>
          </a:r>
          <a:r>
            <a:rPr kumimoji="1" lang="ja-JP" altLang="ja-JP" sz="1100">
              <a:solidFill>
                <a:schemeClr val="dk1"/>
              </a:solidFill>
              <a:effectLst/>
              <a:latin typeface="+mn-lt"/>
              <a:ea typeface="+mn-ea"/>
              <a:cs typeface="+mn-cs"/>
            </a:rPr>
            <a:t>：年度毎に積立、取り崩しを行い、対象事業の財源に充てる。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にんにく活性化促進事業基金：決算剰余金に余裕がある場合に積み立てる。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各種単独事業実施のため、</a:t>
          </a:r>
          <a:r>
            <a:rPr kumimoji="1" lang="en-US" altLang="ja-JP" sz="1100">
              <a:solidFill>
                <a:schemeClr val="dk1"/>
              </a:solidFill>
              <a:effectLst/>
              <a:latin typeface="+mn-lt"/>
              <a:ea typeface="+mn-ea"/>
              <a:cs typeface="+mn-cs"/>
            </a:rPr>
            <a:t>120</a:t>
          </a:r>
          <a:r>
            <a:rPr kumimoji="1" lang="ja-JP" altLang="ja-JP" sz="1100">
              <a:solidFill>
                <a:schemeClr val="dk1"/>
              </a:solidFill>
              <a:effectLst/>
              <a:latin typeface="+mn-lt"/>
              <a:ea typeface="+mn-ea"/>
              <a:cs typeface="+mn-cs"/>
            </a:rPr>
            <a:t>百万円</a:t>
          </a:r>
          <a:r>
            <a:rPr kumimoji="1" lang="ja-JP" altLang="en-US" sz="1100">
              <a:solidFill>
                <a:schemeClr val="dk1"/>
              </a:solidFill>
              <a:effectLst/>
              <a:latin typeface="+mn-lt"/>
              <a:ea typeface="+mn-ea"/>
              <a:cs typeface="+mn-cs"/>
            </a:rPr>
            <a:t>取崩</a:t>
          </a:r>
          <a:r>
            <a:rPr kumimoji="1" lang="ja-JP" altLang="ja-JP" sz="1100">
              <a:solidFill>
                <a:schemeClr val="dk1"/>
              </a:solidFill>
              <a:effectLst/>
              <a:latin typeface="+mn-lt"/>
              <a:ea typeface="+mn-ea"/>
              <a:cs typeface="+mn-cs"/>
            </a:rPr>
            <a:t>したことによる</a:t>
          </a:r>
          <a:r>
            <a:rPr kumimoji="1" lang="ja-JP" altLang="en-US" sz="1100">
              <a:solidFill>
                <a:schemeClr val="dk1"/>
              </a:solidFill>
              <a:effectLst/>
              <a:latin typeface="+mn-lt"/>
              <a:ea typeface="+mn-ea"/>
              <a:cs typeface="+mn-cs"/>
            </a:rPr>
            <a:t>減少</a:t>
          </a:r>
          <a:endParaRPr lang="ja-JP" altLang="ja-JP" sz="1400">
            <a:effectLst/>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100">
              <a:solidFill>
                <a:schemeClr val="dk1"/>
              </a:solidFill>
              <a:effectLst/>
              <a:latin typeface="+mn-lt"/>
              <a:ea typeface="+mn-ea"/>
              <a:cs typeface="+mn-cs"/>
            </a:rPr>
            <a:t>　社会保障関係費の増大、災害への対応等を想定して積み立ててきたが、当面必要とする額を確保している。中長期的には減少していく見込みだが、現在の残高をできるだけ維持することに努める。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　臨時財政対策債償還基金費として交付税措置された額を積み立てたことによる</a:t>
          </a:r>
          <a:endParaRPr lang="ja-JP" altLang="ja-JP" sz="1400">
            <a:effectLst/>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当年度に地方債償還のピークを迎える想定だったため、それに備えて毎年度計画的に運用を行ってきた。令和</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年度以降については、地方債の償還計画を踏まえ、適正な目標積立金額及び期間を設定することとしている。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opLeftCell="AM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379" t="s">
        <v>76</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75" thickBot="1" x14ac:dyDescent="0.2">
      <c r="B2" s="182" t="s">
        <v>77</v>
      </c>
      <c r="C2" s="182"/>
      <c r="D2" s="183"/>
    </row>
    <row r="3" spans="1:119" ht="18.75" customHeight="1" thickBot="1" x14ac:dyDescent="0.2">
      <c r="A3" s="181"/>
      <c r="B3" s="380" t="s">
        <v>78</v>
      </c>
      <c r="C3" s="381"/>
      <c r="D3" s="381"/>
      <c r="E3" s="382"/>
      <c r="F3" s="382"/>
      <c r="G3" s="382"/>
      <c r="H3" s="382"/>
      <c r="I3" s="382"/>
      <c r="J3" s="382"/>
      <c r="K3" s="382"/>
      <c r="L3" s="382" t="s">
        <v>79</v>
      </c>
      <c r="M3" s="382"/>
      <c r="N3" s="382"/>
      <c r="O3" s="382"/>
      <c r="P3" s="382"/>
      <c r="Q3" s="382"/>
      <c r="R3" s="389"/>
      <c r="S3" s="389"/>
      <c r="T3" s="389"/>
      <c r="U3" s="389"/>
      <c r="V3" s="390"/>
      <c r="W3" s="364" t="s">
        <v>80</v>
      </c>
      <c r="X3" s="365"/>
      <c r="Y3" s="365"/>
      <c r="Z3" s="365"/>
      <c r="AA3" s="365"/>
      <c r="AB3" s="381"/>
      <c r="AC3" s="389" t="s">
        <v>81</v>
      </c>
      <c r="AD3" s="365"/>
      <c r="AE3" s="365"/>
      <c r="AF3" s="365"/>
      <c r="AG3" s="365"/>
      <c r="AH3" s="365"/>
      <c r="AI3" s="365"/>
      <c r="AJ3" s="365"/>
      <c r="AK3" s="365"/>
      <c r="AL3" s="366"/>
      <c r="AM3" s="364" t="s">
        <v>82</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83</v>
      </c>
      <c r="BO3" s="365"/>
      <c r="BP3" s="365"/>
      <c r="BQ3" s="365"/>
      <c r="BR3" s="365"/>
      <c r="BS3" s="365"/>
      <c r="BT3" s="365"/>
      <c r="BU3" s="366"/>
      <c r="BV3" s="364" t="s">
        <v>84</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85</v>
      </c>
      <c r="CU3" s="365"/>
      <c r="CV3" s="365"/>
      <c r="CW3" s="365"/>
      <c r="CX3" s="365"/>
      <c r="CY3" s="365"/>
      <c r="CZ3" s="365"/>
      <c r="DA3" s="366"/>
      <c r="DB3" s="364" t="s">
        <v>86</v>
      </c>
      <c r="DC3" s="365"/>
      <c r="DD3" s="365"/>
      <c r="DE3" s="365"/>
      <c r="DF3" s="365"/>
      <c r="DG3" s="365"/>
      <c r="DH3" s="365"/>
      <c r="DI3" s="366"/>
    </row>
    <row r="4" spans="1:119" ht="18.75" customHeight="1" x14ac:dyDescent="0.15">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87</v>
      </c>
      <c r="AZ4" s="368"/>
      <c r="BA4" s="368"/>
      <c r="BB4" s="368"/>
      <c r="BC4" s="368"/>
      <c r="BD4" s="368"/>
      <c r="BE4" s="368"/>
      <c r="BF4" s="368"/>
      <c r="BG4" s="368"/>
      <c r="BH4" s="368"/>
      <c r="BI4" s="368"/>
      <c r="BJ4" s="368"/>
      <c r="BK4" s="368"/>
      <c r="BL4" s="368"/>
      <c r="BM4" s="369"/>
      <c r="BN4" s="370">
        <v>5036231</v>
      </c>
      <c r="BO4" s="371"/>
      <c r="BP4" s="371"/>
      <c r="BQ4" s="371"/>
      <c r="BR4" s="371"/>
      <c r="BS4" s="371"/>
      <c r="BT4" s="371"/>
      <c r="BU4" s="372"/>
      <c r="BV4" s="370">
        <v>5098380</v>
      </c>
      <c r="BW4" s="371"/>
      <c r="BX4" s="371"/>
      <c r="BY4" s="371"/>
      <c r="BZ4" s="371"/>
      <c r="CA4" s="371"/>
      <c r="CB4" s="371"/>
      <c r="CC4" s="372"/>
      <c r="CD4" s="373" t="s">
        <v>88</v>
      </c>
      <c r="CE4" s="374"/>
      <c r="CF4" s="374"/>
      <c r="CG4" s="374"/>
      <c r="CH4" s="374"/>
      <c r="CI4" s="374"/>
      <c r="CJ4" s="374"/>
      <c r="CK4" s="374"/>
      <c r="CL4" s="374"/>
      <c r="CM4" s="374"/>
      <c r="CN4" s="374"/>
      <c r="CO4" s="374"/>
      <c r="CP4" s="374"/>
      <c r="CQ4" s="374"/>
      <c r="CR4" s="374"/>
      <c r="CS4" s="375"/>
      <c r="CT4" s="376">
        <v>5.0999999999999996</v>
      </c>
      <c r="CU4" s="377"/>
      <c r="CV4" s="377"/>
      <c r="CW4" s="377"/>
      <c r="CX4" s="377"/>
      <c r="CY4" s="377"/>
      <c r="CZ4" s="377"/>
      <c r="DA4" s="378"/>
      <c r="DB4" s="376">
        <v>3.5</v>
      </c>
      <c r="DC4" s="377"/>
      <c r="DD4" s="377"/>
      <c r="DE4" s="377"/>
      <c r="DF4" s="377"/>
      <c r="DG4" s="377"/>
      <c r="DH4" s="377"/>
      <c r="DI4" s="378"/>
    </row>
    <row r="5" spans="1:119" ht="18.75" customHeight="1" x14ac:dyDescent="0.15">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89</v>
      </c>
      <c r="AN5" s="437"/>
      <c r="AO5" s="437"/>
      <c r="AP5" s="437"/>
      <c r="AQ5" s="437"/>
      <c r="AR5" s="437"/>
      <c r="AS5" s="437"/>
      <c r="AT5" s="438"/>
      <c r="AU5" s="439" t="s">
        <v>90</v>
      </c>
      <c r="AV5" s="440"/>
      <c r="AW5" s="440"/>
      <c r="AX5" s="440"/>
      <c r="AY5" s="441" t="s">
        <v>91</v>
      </c>
      <c r="AZ5" s="442"/>
      <c r="BA5" s="442"/>
      <c r="BB5" s="442"/>
      <c r="BC5" s="442"/>
      <c r="BD5" s="442"/>
      <c r="BE5" s="442"/>
      <c r="BF5" s="442"/>
      <c r="BG5" s="442"/>
      <c r="BH5" s="442"/>
      <c r="BI5" s="442"/>
      <c r="BJ5" s="442"/>
      <c r="BK5" s="442"/>
      <c r="BL5" s="442"/>
      <c r="BM5" s="443"/>
      <c r="BN5" s="407">
        <v>4878705</v>
      </c>
      <c r="BO5" s="408"/>
      <c r="BP5" s="408"/>
      <c r="BQ5" s="408"/>
      <c r="BR5" s="408"/>
      <c r="BS5" s="408"/>
      <c r="BT5" s="408"/>
      <c r="BU5" s="409"/>
      <c r="BV5" s="407">
        <v>4989819</v>
      </c>
      <c r="BW5" s="408"/>
      <c r="BX5" s="408"/>
      <c r="BY5" s="408"/>
      <c r="BZ5" s="408"/>
      <c r="CA5" s="408"/>
      <c r="CB5" s="408"/>
      <c r="CC5" s="409"/>
      <c r="CD5" s="410" t="s">
        <v>92</v>
      </c>
      <c r="CE5" s="411"/>
      <c r="CF5" s="411"/>
      <c r="CG5" s="411"/>
      <c r="CH5" s="411"/>
      <c r="CI5" s="411"/>
      <c r="CJ5" s="411"/>
      <c r="CK5" s="411"/>
      <c r="CL5" s="411"/>
      <c r="CM5" s="411"/>
      <c r="CN5" s="411"/>
      <c r="CO5" s="411"/>
      <c r="CP5" s="411"/>
      <c r="CQ5" s="411"/>
      <c r="CR5" s="411"/>
      <c r="CS5" s="412"/>
      <c r="CT5" s="404">
        <v>88.7</v>
      </c>
      <c r="CU5" s="405"/>
      <c r="CV5" s="405"/>
      <c r="CW5" s="405"/>
      <c r="CX5" s="405"/>
      <c r="CY5" s="405"/>
      <c r="CZ5" s="405"/>
      <c r="DA5" s="406"/>
      <c r="DB5" s="404">
        <v>87.1</v>
      </c>
      <c r="DC5" s="405"/>
      <c r="DD5" s="405"/>
      <c r="DE5" s="405"/>
      <c r="DF5" s="405"/>
      <c r="DG5" s="405"/>
      <c r="DH5" s="405"/>
      <c r="DI5" s="406"/>
    </row>
    <row r="6" spans="1:119" ht="18.75" customHeight="1" x14ac:dyDescent="0.15">
      <c r="A6" s="181"/>
      <c r="B6" s="413" t="s">
        <v>93</v>
      </c>
      <c r="C6" s="414"/>
      <c r="D6" s="414"/>
      <c r="E6" s="415"/>
      <c r="F6" s="415"/>
      <c r="G6" s="415"/>
      <c r="H6" s="415"/>
      <c r="I6" s="415"/>
      <c r="J6" s="415"/>
      <c r="K6" s="415"/>
      <c r="L6" s="415" t="s">
        <v>94</v>
      </c>
      <c r="M6" s="415"/>
      <c r="N6" s="415"/>
      <c r="O6" s="415"/>
      <c r="P6" s="415"/>
      <c r="Q6" s="415"/>
      <c r="R6" s="419"/>
      <c r="S6" s="419"/>
      <c r="T6" s="419"/>
      <c r="U6" s="419"/>
      <c r="V6" s="420"/>
      <c r="W6" s="423" t="s">
        <v>95</v>
      </c>
      <c r="X6" s="424"/>
      <c r="Y6" s="424"/>
      <c r="Z6" s="424"/>
      <c r="AA6" s="424"/>
      <c r="AB6" s="414"/>
      <c r="AC6" s="427" t="s">
        <v>96</v>
      </c>
      <c r="AD6" s="428"/>
      <c r="AE6" s="428"/>
      <c r="AF6" s="428"/>
      <c r="AG6" s="428"/>
      <c r="AH6" s="428"/>
      <c r="AI6" s="428"/>
      <c r="AJ6" s="428"/>
      <c r="AK6" s="428"/>
      <c r="AL6" s="429"/>
      <c r="AM6" s="436" t="s">
        <v>97</v>
      </c>
      <c r="AN6" s="437"/>
      <c r="AO6" s="437"/>
      <c r="AP6" s="437"/>
      <c r="AQ6" s="437"/>
      <c r="AR6" s="437"/>
      <c r="AS6" s="437"/>
      <c r="AT6" s="438"/>
      <c r="AU6" s="439" t="s">
        <v>90</v>
      </c>
      <c r="AV6" s="440"/>
      <c r="AW6" s="440"/>
      <c r="AX6" s="440"/>
      <c r="AY6" s="441" t="s">
        <v>98</v>
      </c>
      <c r="AZ6" s="442"/>
      <c r="BA6" s="442"/>
      <c r="BB6" s="442"/>
      <c r="BC6" s="442"/>
      <c r="BD6" s="442"/>
      <c r="BE6" s="442"/>
      <c r="BF6" s="442"/>
      <c r="BG6" s="442"/>
      <c r="BH6" s="442"/>
      <c r="BI6" s="442"/>
      <c r="BJ6" s="442"/>
      <c r="BK6" s="442"/>
      <c r="BL6" s="442"/>
      <c r="BM6" s="443"/>
      <c r="BN6" s="407">
        <v>157526</v>
      </c>
      <c r="BO6" s="408"/>
      <c r="BP6" s="408"/>
      <c r="BQ6" s="408"/>
      <c r="BR6" s="408"/>
      <c r="BS6" s="408"/>
      <c r="BT6" s="408"/>
      <c r="BU6" s="409"/>
      <c r="BV6" s="407">
        <v>108561</v>
      </c>
      <c r="BW6" s="408"/>
      <c r="BX6" s="408"/>
      <c r="BY6" s="408"/>
      <c r="BZ6" s="408"/>
      <c r="CA6" s="408"/>
      <c r="CB6" s="408"/>
      <c r="CC6" s="409"/>
      <c r="CD6" s="410" t="s">
        <v>99</v>
      </c>
      <c r="CE6" s="411"/>
      <c r="CF6" s="411"/>
      <c r="CG6" s="411"/>
      <c r="CH6" s="411"/>
      <c r="CI6" s="411"/>
      <c r="CJ6" s="411"/>
      <c r="CK6" s="411"/>
      <c r="CL6" s="411"/>
      <c r="CM6" s="411"/>
      <c r="CN6" s="411"/>
      <c r="CO6" s="411"/>
      <c r="CP6" s="411"/>
      <c r="CQ6" s="411"/>
      <c r="CR6" s="411"/>
      <c r="CS6" s="412"/>
      <c r="CT6" s="444">
        <v>89.1</v>
      </c>
      <c r="CU6" s="445"/>
      <c r="CV6" s="445"/>
      <c r="CW6" s="445"/>
      <c r="CX6" s="445"/>
      <c r="CY6" s="445"/>
      <c r="CZ6" s="445"/>
      <c r="DA6" s="446"/>
      <c r="DB6" s="444">
        <v>87.9</v>
      </c>
      <c r="DC6" s="445"/>
      <c r="DD6" s="445"/>
      <c r="DE6" s="445"/>
      <c r="DF6" s="445"/>
      <c r="DG6" s="445"/>
      <c r="DH6" s="445"/>
      <c r="DI6" s="446"/>
    </row>
    <row r="7" spans="1:119" ht="18.75" customHeight="1" x14ac:dyDescent="0.15">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100</v>
      </c>
      <c r="AN7" s="437"/>
      <c r="AO7" s="437"/>
      <c r="AP7" s="437"/>
      <c r="AQ7" s="437"/>
      <c r="AR7" s="437"/>
      <c r="AS7" s="437"/>
      <c r="AT7" s="438"/>
      <c r="AU7" s="439" t="s">
        <v>90</v>
      </c>
      <c r="AV7" s="440"/>
      <c r="AW7" s="440"/>
      <c r="AX7" s="440"/>
      <c r="AY7" s="441" t="s">
        <v>101</v>
      </c>
      <c r="AZ7" s="442"/>
      <c r="BA7" s="442"/>
      <c r="BB7" s="442"/>
      <c r="BC7" s="442"/>
      <c r="BD7" s="442"/>
      <c r="BE7" s="442"/>
      <c r="BF7" s="442"/>
      <c r="BG7" s="442"/>
      <c r="BH7" s="442"/>
      <c r="BI7" s="442"/>
      <c r="BJ7" s="442"/>
      <c r="BK7" s="442"/>
      <c r="BL7" s="442"/>
      <c r="BM7" s="443"/>
      <c r="BN7" s="407">
        <v>782</v>
      </c>
      <c r="BO7" s="408"/>
      <c r="BP7" s="408"/>
      <c r="BQ7" s="408"/>
      <c r="BR7" s="408"/>
      <c r="BS7" s="408"/>
      <c r="BT7" s="408"/>
      <c r="BU7" s="409"/>
      <c r="BV7" s="407">
        <v>3431</v>
      </c>
      <c r="BW7" s="408"/>
      <c r="BX7" s="408"/>
      <c r="BY7" s="408"/>
      <c r="BZ7" s="408"/>
      <c r="CA7" s="408"/>
      <c r="CB7" s="408"/>
      <c r="CC7" s="409"/>
      <c r="CD7" s="410" t="s">
        <v>102</v>
      </c>
      <c r="CE7" s="411"/>
      <c r="CF7" s="411"/>
      <c r="CG7" s="411"/>
      <c r="CH7" s="411"/>
      <c r="CI7" s="411"/>
      <c r="CJ7" s="411"/>
      <c r="CK7" s="411"/>
      <c r="CL7" s="411"/>
      <c r="CM7" s="411"/>
      <c r="CN7" s="411"/>
      <c r="CO7" s="411"/>
      <c r="CP7" s="411"/>
      <c r="CQ7" s="411"/>
      <c r="CR7" s="411"/>
      <c r="CS7" s="412"/>
      <c r="CT7" s="407">
        <v>3064252</v>
      </c>
      <c r="CU7" s="408"/>
      <c r="CV7" s="408"/>
      <c r="CW7" s="408"/>
      <c r="CX7" s="408"/>
      <c r="CY7" s="408"/>
      <c r="CZ7" s="408"/>
      <c r="DA7" s="409"/>
      <c r="DB7" s="407">
        <v>3040597</v>
      </c>
      <c r="DC7" s="408"/>
      <c r="DD7" s="408"/>
      <c r="DE7" s="408"/>
      <c r="DF7" s="408"/>
      <c r="DG7" s="408"/>
      <c r="DH7" s="408"/>
      <c r="DI7" s="409"/>
    </row>
    <row r="8" spans="1:119" ht="18.75" customHeight="1" thickBot="1" x14ac:dyDescent="0.2">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103</v>
      </c>
      <c r="AN8" s="437"/>
      <c r="AO8" s="437"/>
      <c r="AP8" s="437"/>
      <c r="AQ8" s="437"/>
      <c r="AR8" s="437"/>
      <c r="AS8" s="437"/>
      <c r="AT8" s="438"/>
      <c r="AU8" s="439" t="s">
        <v>90</v>
      </c>
      <c r="AV8" s="440"/>
      <c r="AW8" s="440"/>
      <c r="AX8" s="440"/>
      <c r="AY8" s="441" t="s">
        <v>104</v>
      </c>
      <c r="AZ8" s="442"/>
      <c r="BA8" s="442"/>
      <c r="BB8" s="442"/>
      <c r="BC8" s="442"/>
      <c r="BD8" s="442"/>
      <c r="BE8" s="442"/>
      <c r="BF8" s="442"/>
      <c r="BG8" s="442"/>
      <c r="BH8" s="442"/>
      <c r="BI8" s="442"/>
      <c r="BJ8" s="442"/>
      <c r="BK8" s="442"/>
      <c r="BL8" s="442"/>
      <c r="BM8" s="443"/>
      <c r="BN8" s="407">
        <v>156744</v>
      </c>
      <c r="BO8" s="408"/>
      <c r="BP8" s="408"/>
      <c r="BQ8" s="408"/>
      <c r="BR8" s="408"/>
      <c r="BS8" s="408"/>
      <c r="BT8" s="408"/>
      <c r="BU8" s="409"/>
      <c r="BV8" s="407">
        <v>105130</v>
      </c>
      <c r="BW8" s="408"/>
      <c r="BX8" s="408"/>
      <c r="BY8" s="408"/>
      <c r="BZ8" s="408"/>
      <c r="CA8" s="408"/>
      <c r="CB8" s="408"/>
      <c r="CC8" s="409"/>
      <c r="CD8" s="410" t="s">
        <v>105</v>
      </c>
      <c r="CE8" s="411"/>
      <c r="CF8" s="411"/>
      <c r="CG8" s="411"/>
      <c r="CH8" s="411"/>
      <c r="CI8" s="411"/>
      <c r="CJ8" s="411"/>
      <c r="CK8" s="411"/>
      <c r="CL8" s="411"/>
      <c r="CM8" s="411"/>
      <c r="CN8" s="411"/>
      <c r="CO8" s="411"/>
      <c r="CP8" s="411"/>
      <c r="CQ8" s="411"/>
      <c r="CR8" s="411"/>
      <c r="CS8" s="412"/>
      <c r="CT8" s="447">
        <v>0.21</v>
      </c>
      <c r="CU8" s="448"/>
      <c r="CV8" s="448"/>
      <c r="CW8" s="448"/>
      <c r="CX8" s="448"/>
      <c r="CY8" s="448"/>
      <c r="CZ8" s="448"/>
      <c r="DA8" s="449"/>
      <c r="DB8" s="447">
        <v>0.21</v>
      </c>
      <c r="DC8" s="448"/>
      <c r="DD8" s="448"/>
      <c r="DE8" s="448"/>
      <c r="DF8" s="448"/>
      <c r="DG8" s="448"/>
      <c r="DH8" s="448"/>
      <c r="DI8" s="449"/>
    </row>
    <row r="9" spans="1:119" ht="18.75" customHeight="1" thickBot="1" x14ac:dyDescent="0.2">
      <c r="A9" s="181"/>
      <c r="B9" s="401" t="s">
        <v>106</v>
      </c>
      <c r="C9" s="402"/>
      <c r="D9" s="402"/>
      <c r="E9" s="402"/>
      <c r="F9" s="402"/>
      <c r="G9" s="402"/>
      <c r="H9" s="402"/>
      <c r="I9" s="402"/>
      <c r="J9" s="402"/>
      <c r="K9" s="450"/>
      <c r="L9" s="451" t="s">
        <v>107</v>
      </c>
      <c r="M9" s="452"/>
      <c r="N9" s="452"/>
      <c r="O9" s="452"/>
      <c r="P9" s="452"/>
      <c r="Q9" s="453"/>
      <c r="R9" s="454">
        <v>4968</v>
      </c>
      <c r="S9" s="455"/>
      <c r="T9" s="455"/>
      <c r="U9" s="455"/>
      <c r="V9" s="456"/>
      <c r="W9" s="364" t="s">
        <v>108</v>
      </c>
      <c r="X9" s="365"/>
      <c r="Y9" s="365"/>
      <c r="Z9" s="365"/>
      <c r="AA9" s="365"/>
      <c r="AB9" s="365"/>
      <c r="AC9" s="365"/>
      <c r="AD9" s="365"/>
      <c r="AE9" s="365"/>
      <c r="AF9" s="365"/>
      <c r="AG9" s="365"/>
      <c r="AH9" s="365"/>
      <c r="AI9" s="365"/>
      <c r="AJ9" s="365"/>
      <c r="AK9" s="365"/>
      <c r="AL9" s="366"/>
      <c r="AM9" s="436" t="s">
        <v>109</v>
      </c>
      <c r="AN9" s="437"/>
      <c r="AO9" s="437"/>
      <c r="AP9" s="437"/>
      <c r="AQ9" s="437"/>
      <c r="AR9" s="437"/>
      <c r="AS9" s="437"/>
      <c r="AT9" s="438"/>
      <c r="AU9" s="439" t="s">
        <v>90</v>
      </c>
      <c r="AV9" s="440"/>
      <c r="AW9" s="440"/>
      <c r="AX9" s="440"/>
      <c r="AY9" s="441" t="s">
        <v>110</v>
      </c>
      <c r="AZ9" s="442"/>
      <c r="BA9" s="442"/>
      <c r="BB9" s="442"/>
      <c r="BC9" s="442"/>
      <c r="BD9" s="442"/>
      <c r="BE9" s="442"/>
      <c r="BF9" s="442"/>
      <c r="BG9" s="442"/>
      <c r="BH9" s="442"/>
      <c r="BI9" s="442"/>
      <c r="BJ9" s="442"/>
      <c r="BK9" s="442"/>
      <c r="BL9" s="442"/>
      <c r="BM9" s="443"/>
      <c r="BN9" s="407">
        <v>51614</v>
      </c>
      <c r="BO9" s="408"/>
      <c r="BP9" s="408"/>
      <c r="BQ9" s="408"/>
      <c r="BR9" s="408"/>
      <c r="BS9" s="408"/>
      <c r="BT9" s="408"/>
      <c r="BU9" s="409"/>
      <c r="BV9" s="407">
        <v>-219503</v>
      </c>
      <c r="BW9" s="408"/>
      <c r="BX9" s="408"/>
      <c r="BY9" s="408"/>
      <c r="BZ9" s="408"/>
      <c r="CA9" s="408"/>
      <c r="CB9" s="408"/>
      <c r="CC9" s="409"/>
      <c r="CD9" s="410" t="s">
        <v>111</v>
      </c>
      <c r="CE9" s="411"/>
      <c r="CF9" s="411"/>
      <c r="CG9" s="411"/>
      <c r="CH9" s="411"/>
      <c r="CI9" s="411"/>
      <c r="CJ9" s="411"/>
      <c r="CK9" s="411"/>
      <c r="CL9" s="411"/>
      <c r="CM9" s="411"/>
      <c r="CN9" s="411"/>
      <c r="CO9" s="411"/>
      <c r="CP9" s="411"/>
      <c r="CQ9" s="411"/>
      <c r="CR9" s="411"/>
      <c r="CS9" s="412"/>
      <c r="CT9" s="404">
        <v>14.4</v>
      </c>
      <c r="CU9" s="405"/>
      <c r="CV9" s="405"/>
      <c r="CW9" s="405"/>
      <c r="CX9" s="405"/>
      <c r="CY9" s="405"/>
      <c r="CZ9" s="405"/>
      <c r="DA9" s="406"/>
      <c r="DB9" s="404">
        <v>14.1</v>
      </c>
      <c r="DC9" s="405"/>
      <c r="DD9" s="405"/>
      <c r="DE9" s="405"/>
      <c r="DF9" s="405"/>
      <c r="DG9" s="405"/>
      <c r="DH9" s="405"/>
      <c r="DI9" s="406"/>
    </row>
    <row r="10" spans="1:119" ht="18.75" customHeight="1" thickBot="1" x14ac:dyDescent="0.2">
      <c r="A10" s="181"/>
      <c r="B10" s="401"/>
      <c r="C10" s="402"/>
      <c r="D10" s="402"/>
      <c r="E10" s="402"/>
      <c r="F10" s="402"/>
      <c r="G10" s="402"/>
      <c r="H10" s="402"/>
      <c r="I10" s="402"/>
      <c r="J10" s="402"/>
      <c r="K10" s="450"/>
      <c r="L10" s="457" t="s">
        <v>112</v>
      </c>
      <c r="M10" s="437"/>
      <c r="N10" s="437"/>
      <c r="O10" s="437"/>
      <c r="P10" s="437"/>
      <c r="Q10" s="438"/>
      <c r="R10" s="458">
        <v>5554</v>
      </c>
      <c r="S10" s="459"/>
      <c r="T10" s="459"/>
      <c r="U10" s="459"/>
      <c r="V10" s="460"/>
      <c r="W10" s="395"/>
      <c r="X10" s="396"/>
      <c r="Y10" s="396"/>
      <c r="Z10" s="396"/>
      <c r="AA10" s="396"/>
      <c r="AB10" s="396"/>
      <c r="AC10" s="396"/>
      <c r="AD10" s="396"/>
      <c r="AE10" s="396"/>
      <c r="AF10" s="396"/>
      <c r="AG10" s="396"/>
      <c r="AH10" s="396"/>
      <c r="AI10" s="396"/>
      <c r="AJ10" s="396"/>
      <c r="AK10" s="396"/>
      <c r="AL10" s="399"/>
      <c r="AM10" s="436" t="s">
        <v>113</v>
      </c>
      <c r="AN10" s="437"/>
      <c r="AO10" s="437"/>
      <c r="AP10" s="437"/>
      <c r="AQ10" s="437"/>
      <c r="AR10" s="437"/>
      <c r="AS10" s="437"/>
      <c r="AT10" s="438"/>
      <c r="AU10" s="439" t="s">
        <v>114</v>
      </c>
      <c r="AV10" s="440"/>
      <c r="AW10" s="440"/>
      <c r="AX10" s="440"/>
      <c r="AY10" s="441" t="s">
        <v>115</v>
      </c>
      <c r="AZ10" s="442"/>
      <c r="BA10" s="442"/>
      <c r="BB10" s="442"/>
      <c r="BC10" s="442"/>
      <c r="BD10" s="442"/>
      <c r="BE10" s="442"/>
      <c r="BF10" s="442"/>
      <c r="BG10" s="442"/>
      <c r="BH10" s="442"/>
      <c r="BI10" s="442"/>
      <c r="BJ10" s="442"/>
      <c r="BK10" s="442"/>
      <c r="BL10" s="442"/>
      <c r="BM10" s="443"/>
      <c r="BN10" s="407">
        <v>0</v>
      </c>
      <c r="BO10" s="408"/>
      <c r="BP10" s="408"/>
      <c r="BQ10" s="408"/>
      <c r="BR10" s="408"/>
      <c r="BS10" s="408"/>
      <c r="BT10" s="408"/>
      <c r="BU10" s="409"/>
      <c r="BV10" s="407">
        <v>0</v>
      </c>
      <c r="BW10" s="408"/>
      <c r="BX10" s="408"/>
      <c r="BY10" s="408"/>
      <c r="BZ10" s="408"/>
      <c r="CA10" s="408"/>
      <c r="CB10" s="408"/>
      <c r="CC10" s="409"/>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01"/>
      <c r="C11" s="402"/>
      <c r="D11" s="402"/>
      <c r="E11" s="402"/>
      <c r="F11" s="402"/>
      <c r="G11" s="402"/>
      <c r="H11" s="402"/>
      <c r="I11" s="402"/>
      <c r="J11" s="402"/>
      <c r="K11" s="450"/>
      <c r="L11" s="461" t="s">
        <v>117</v>
      </c>
      <c r="M11" s="462"/>
      <c r="N11" s="462"/>
      <c r="O11" s="462"/>
      <c r="P11" s="462"/>
      <c r="Q11" s="463"/>
      <c r="R11" s="464" t="s">
        <v>118</v>
      </c>
      <c r="S11" s="465"/>
      <c r="T11" s="465"/>
      <c r="U11" s="465"/>
      <c r="V11" s="466"/>
      <c r="W11" s="395"/>
      <c r="X11" s="396"/>
      <c r="Y11" s="396"/>
      <c r="Z11" s="396"/>
      <c r="AA11" s="396"/>
      <c r="AB11" s="396"/>
      <c r="AC11" s="396"/>
      <c r="AD11" s="396"/>
      <c r="AE11" s="396"/>
      <c r="AF11" s="396"/>
      <c r="AG11" s="396"/>
      <c r="AH11" s="396"/>
      <c r="AI11" s="396"/>
      <c r="AJ11" s="396"/>
      <c r="AK11" s="396"/>
      <c r="AL11" s="399"/>
      <c r="AM11" s="436" t="s">
        <v>119</v>
      </c>
      <c r="AN11" s="437"/>
      <c r="AO11" s="437"/>
      <c r="AP11" s="437"/>
      <c r="AQ11" s="437"/>
      <c r="AR11" s="437"/>
      <c r="AS11" s="437"/>
      <c r="AT11" s="438"/>
      <c r="AU11" s="439" t="s">
        <v>114</v>
      </c>
      <c r="AV11" s="440"/>
      <c r="AW11" s="440"/>
      <c r="AX11" s="440"/>
      <c r="AY11" s="441" t="s">
        <v>120</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121</v>
      </c>
      <c r="CE11" s="411"/>
      <c r="CF11" s="411"/>
      <c r="CG11" s="411"/>
      <c r="CH11" s="411"/>
      <c r="CI11" s="411"/>
      <c r="CJ11" s="411"/>
      <c r="CK11" s="411"/>
      <c r="CL11" s="411"/>
      <c r="CM11" s="411"/>
      <c r="CN11" s="411"/>
      <c r="CO11" s="411"/>
      <c r="CP11" s="411"/>
      <c r="CQ11" s="411"/>
      <c r="CR11" s="411"/>
      <c r="CS11" s="412"/>
      <c r="CT11" s="447" t="s">
        <v>122</v>
      </c>
      <c r="CU11" s="448"/>
      <c r="CV11" s="448"/>
      <c r="CW11" s="448"/>
      <c r="CX11" s="448"/>
      <c r="CY11" s="448"/>
      <c r="CZ11" s="448"/>
      <c r="DA11" s="449"/>
      <c r="DB11" s="447" t="s">
        <v>122</v>
      </c>
      <c r="DC11" s="448"/>
      <c r="DD11" s="448"/>
      <c r="DE11" s="448"/>
      <c r="DF11" s="448"/>
      <c r="DG11" s="448"/>
      <c r="DH11" s="448"/>
      <c r="DI11" s="449"/>
    </row>
    <row r="12" spans="1:119" ht="18.75" customHeight="1" x14ac:dyDescent="0.15">
      <c r="A12" s="181"/>
      <c r="B12" s="467" t="s">
        <v>123</v>
      </c>
      <c r="C12" s="468"/>
      <c r="D12" s="468"/>
      <c r="E12" s="468"/>
      <c r="F12" s="468"/>
      <c r="G12" s="468"/>
      <c r="H12" s="468"/>
      <c r="I12" s="468"/>
      <c r="J12" s="468"/>
      <c r="K12" s="469"/>
      <c r="L12" s="476" t="s">
        <v>124</v>
      </c>
      <c r="M12" s="477"/>
      <c r="N12" s="477"/>
      <c r="O12" s="477"/>
      <c r="P12" s="477"/>
      <c r="Q12" s="478"/>
      <c r="R12" s="479">
        <v>4817</v>
      </c>
      <c r="S12" s="480"/>
      <c r="T12" s="480"/>
      <c r="U12" s="480"/>
      <c r="V12" s="481"/>
      <c r="W12" s="482" t="s">
        <v>1</v>
      </c>
      <c r="X12" s="440"/>
      <c r="Y12" s="440"/>
      <c r="Z12" s="440"/>
      <c r="AA12" s="440"/>
      <c r="AB12" s="483"/>
      <c r="AC12" s="484" t="s">
        <v>125</v>
      </c>
      <c r="AD12" s="485"/>
      <c r="AE12" s="485"/>
      <c r="AF12" s="485"/>
      <c r="AG12" s="486"/>
      <c r="AH12" s="484" t="s">
        <v>126</v>
      </c>
      <c r="AI12" s="485"/>
      <c r="AJ12" s="485"/>
      <c r="AK12" s="485"/>
      <c r="AL12" s="487"/>
      <c r="AM12" s="436" t="s">
        <v>127</v>
      </c>
      <c r="AN12" s="437"/>
      <c r="AO12" s="437"/>
      <c r="AP12" s="437"/>
      <c r="AQ12" s="437"/>
      <c r="AR12" s="437"/>
      <c r="AS12" s="437"/>
      <c r="AT12" s="438"/>
      <c r="AU12" s="439" t="s">
        <v>90</v>
      </c>
      <c r="AV12" s="440"/>
      <c r="AW12" s="440"/>
      <c r="AX12" s="440"/>
      <c r="AY12" s="441" t="s">
        <v>128</v>
      </c>
      <c r="AZ12" s="442"/>
      <c r="BA12" s="442"/>
      <c r="BB12" s="442"/>
      <c r="BC12" s="442"/>
      <c r="BD12" s="442"/>
      <c r="BE12" s="442"/>
      <c r="BF12" s="442"/>
      <c r="BG12" s="442"/>
      <c r="BH12" s="442"/>
      <c r="BI12" s="442"/>
      <c r="BJ12" s="442"/>
      <c r="BK12" s="442"/>
      <c r="BL12" s="442"/>
      <c r="BM12" s="443"/>
      <c r="BN12" s="407">
        <v>120000</v>
      </c>
      <c r="BO12" s="408"/>
      <c r="BP12" s="408"/>
      <c r="BQ12" s="408"/>
      <c r="BR12" s="408"/>
      <c r="BS12" s="408"/>
      <c r="BT12" s="408"/>
      <c r="BU12" s="409"/>
      <c r="BV12" s="407">
        <v>0</v>
      </c>
      <c r="BW12" s="408"/>
      <c r="BX12" s="408"/>
      <c r="BY12" s="408"/>
      <c r="BZ12" s="408"/>
      <c r="CA12" s="408"/>
      <c r="CB12" s="408"/>
      <c r="CC12" s="409"/>
      <c r="CD12" s="410" t="s">
        <v>129</v>
      </c>
      <c r="CE12" s="411"/>
      <c r="CF12" s="411"/>
      <c r="CG12" s="411"/>
      <c r="CH12" s="411"/>
      <c r="CI12" s="411"/>
      <c r="CJ12" s="411"/>
      <c r="CK12" s="411"/>
      <c r="CL12" s="411"/>
      <c r="CM12" s="411"/>
      <c r="CN12" s="411"/>
      <c r="CO12" s="411"/>
      <c r="CP12" s="411"/>
      <c r="CQ12" s="411"/>
      <c r="CR12" s="411"/>
      <c r="CS12" s="412"/>
      <c r="CT12" s="447" t="s">
        <v>122</v>
      </c>
      <c r="CU12" s="448"/>
      <c r="CV12" s="448"/>
      <c r="CW12" s="448"/>
      <c r="CX12" s="448"/>
      <c r="CY12" s="448"/>
      <c r="CZ12" s="448"/>
      <c r="DA12" s="449"/>
      <c r="DB12" s="447" t="s">
        <v>122</v>
      </c>
      <c r="DC12" s="448"/>
      <c r="DD12" s="448"/>
      <c r="DE12" s="448"/>
      <c r="DF12" s="448"/>
      <c r="DG12" s="448"/>
      <c r="DH12" s="448"/>
      <c r="DI12" s="449"/>
    </row>
    <row r="13" spans="1:119" ht="18.75" customHeight="1" x14ac:dyDescent="0.15">
      <c r="A13" s="181"/>
      <c r="B13" s="470"/>
      <c r="C13" s="471"/>
      <c r="D13" s="471"/>
      <c r="E13" s="471"/>
      <c r="F13" s="471"/>
      <c r="G13" s="471"/>
      <c r="H13" s="471"/>
      <c r="I13" s="471"/>
      <c r="J13" s="471"/>
      <c r="K13" s="472"/>
      <c r="L13" s="190"/>
      <c r="M13" s="498" t="s">
        <v>130</v>
      </c>
      <c r="N13" s="499"/>
      <c r="O13" s="499"/>
      <c r="P13" s="499"/>
      <c r="Q13" s="500"/>
      <c r="R13" s="491">
        <v>4800</v>
      </c>
      <c r="S13" s="492"/>
      <c r="T13" s="492"/>
      <c r="U13" s="492"/>
      <c r="V13" s="493"/>
      <c r="W13" s="423" t="s">
        <v>131</v>
      </c>
      <c r="X13" s="424"/>
      <c r="Y13" s="424"/>
      <c r="Z13" s="424"/>
      <c r="AA13" s="424"/>
      <c r="AB13" s="414"/>
      <c r="AC13" s="458">
        <v>959</v>
      </c>
      <c r="AD13" s="459"/>
      <c r="AE13" s="459"/>
      <c r="AF13" s="459"/>
      <c r="AG13" s="501"/>
      <c r="AH13" s="458">
        <v>1098</v>
      </c>
      <c r="AI13" s="459"/>
      <c r="AJ13" s="459"/>
      <c r="AK13" s="459"/>
      <c r="AL13" s="460"/>
      <c r="AM13" s="436" t="s">
        <v>132</v>
      </c>
      <c r="AN13" s="437"/>
      <c r="AO13" s="437"/>
      <c r="AP13" s="437"/>
      <c r="AQ13" s="437"/>
      <c r="AR13" s="437"/>
      <c r="AS13" s="437"/>
      <c r="AT13" s="438"/>
      <c r="AU13" s="439" t="s">
        <v>114</v>
      </c>
      <c r="AV13" s="440"/>
      <c r="AW13" s="440"/>
      <c r="AX13" s="440"/>
      <c r="AY13" s="441" t="s">
        <v>133</v>
      </c>
      <c r="AZ13" s="442"/>
      <c r="BA13" s="442"/>
      <c r="BB13" s="442"/>
      <c r="BC13" s="442"/>
      <c r="BD13" s="442"/>
      <c r="BE13" s="442"/>
      <c r="BF13" s="442"/>
      <c r="BG13" s="442"/>
      <c r="BH13" s="442"/>
      <c r="BI13" s="442"/>
      <c r="BJ13" s="442"/>
      <c r="BK13" s="442"/>
      <c r="BL13" s="442"/>
      <c r="BM13" s="443"/>
      <c r="BN13" s="407">
        <v>-68386</v>
      </c>
      <c r="BO13" s="408"/>
      <c r="BP13" s="408"/>
      <c r="BQ13" s="408"/>
      <c r="BR13" s="408"/>
      <c r="BS13" s="408"/>
      <c r="BT13" s="408"/>
      <c r="BU13" s="409"/>
      <c r="BV13" s="407">
        <v>-219503</v>
      </c>
      <c r="BW13" s="408"/>
      <c r="BX13" s="408"/>
      <c r="BY13" s="408"/>
      <c r="BZ13" s="408"/>
      <c r="CA13" s="408"/>
      <c r="CB13" s="408"/>
      <c r="CC13" s="409"/>
      <c r="CD13" s="410" t="s">
        <v>134</v>
      </c>
      <c r="CE13" s="411"/>
      <c r="CF13" s="411"/>
      <c r="CG13" s="411"/>
      <c r="CH13" s="411"/>
      <c r="CI13" s="411"/>
      <c r="CJ13" s="411"/>
      <c r="CK13" s="411"/>
      <c r="CL13" s="411"/>
      <c r="CM13" s="411"/>
      <c r="CN13" s="411"/>
      <c r="CO13" s="411"/>
      <c r="CP13" s="411"/>
      <c r="CQ13" s="411"/>
      <c r="CR13" s="411"/>
      <c r="CS13" s="412"/>
      <c r="CT13" s="404">
        <v>5.4</v>
      </c>
      <c r="CU13" s="405"/>
      <c r="CV13" s="405"/>
      <c r="CW13" s="405"/>
      <c r="CX13" s="405"/>
      <c r="CY13" s="405"/>
      <c r="CZ13" s="405"/>
      <c r="DA13" s="406"/>
      <c r="DB13" s="404">
        <v>5.8</v>
      </c>
      <c r="DC13" s="405"/>
      <c r="DD13" s="405"/>
      <c r="DE13" s="405"/>
      <c r="DF13" s="405"/>
      <c r="DG13" s="405"/>
      <c r="DH13" s="405"/>
      <c r="DI13" s="406"/>
    </row>
    <row r="14" spans="1:119" ht="18.75" customHeight="1" thickBot="1" x14ac:dyDescent="0.2">
      <c r="A14" s="181"/>
      <c r="B14" s="470"/>
      <c r="C14" s="471"/>
      <c r="D14" s="471"/>
      <c r="E14" s="471"/>
      <c r="F14" s="471"/>
      <c r="G14" s="471"/>
      <c r="H14" s="471"/>
      <c r="I14" s="471"/>
      <c r="J14" s="471"/>
      <c r="K14" s="472"/>
      <c r="L14" s="488" t="s">
        <v>135</v>
      </c>
      <c r="M14" s="489"/>
      <c r="N14" s="489"/>
      <c r="O14" s="489"/>
      <c r="P14" s="489"/>
      <c r="Q14" s="490"/>
      <c r="R14" s="491">
        <v>4986</v>
      </c>
      <c r="S14" s="492"/>
      <c r="T14" s="492"/>
      <c r="U14" s="492"/>
      <c r="V14" s="493"/>
      <c r="W14" s="397"/>
      <c r="X14" s="398"/>
      <c r="Y14" s="398"/>
      <c r="Z14" s="398"/>
      <c r="AA14" s="398"/>
      <c r="AB14" s="387"/>
      <c r="AC14" s="494">
        <v>35.1</v>
      </c>
      <c r="AD14" s="495"/>
      <c r="AE14" s="495"/>
      <c r="AF14" s="495"/>
      <c r="AG14" s="496"/>
      <c r="AH14" s="494">
        <v>36.700000000000003</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136</v>
      </c>
      <c r="CE14" s="503"/>
      <c r="CF14" s="503"/>
      <c r="CG14" s="503"/>
      <c r="CH14" s="503"/>
      <c r="CI14" s="503"/>
      <c r="CJ14" s="503"/>
      <c r="CK14" s="503"/>
      <c r="CL14" s="503"/>
      <c r="CM14" s="503"/>
      <c r="CN14" s="503"/>
      <c r="CO14" s="503"/>
      <c r="CP14" s="503"/>
      <c r="CQ14" s="503"/>
      <c r="CR14" s="503"/>
      <c r="CS14" s="504"/>
      <c r="CT14" s="505">
        <v>10.6</v>
      </c>
      <c r="CU14" s="506"/>
      <c r="CV14" s="506"/>
      <c r="CW14" s="506"/>
      <c r="CX14" s="506"/>
      <c r="CY14" s="506"/>
      <c r="CZ14" s="506"/>
      <c r="DA14" s="507"/>
      <c r="DB14" s="505">
        <v>9.1999999999999993</v>
      </c>
      <c r="DC14" s="506"/>
      <c r="DD14" s="506"/>
      <c r="DE14" s="506"/>
      <c r="DF14" s="506"/>
      <c r="DG14" s="506"/>
      <c r="DH14" s="506"/>
      <c r="DI14" s="507"/>
    </row>
    <row r="15" spans="1:119" ht="18.75" customHeight="1" x14ac:dyDescent="0.15">
      <c r="A15" s="181"/>
      <c r="B15" s="470"/>
      <c r="C15" s="471"/>
      <c r="D15" s="471"/>
      <c r="E15" s="471"/>
      <c r="F15" s="471"/>
      <c r="G15" s="471"/>
      <c r="H15" s="471"/>
      <c r="I15" s="471"/>
      <c r="J15" s="471"/>
      <c r="K15" s="472"/>
      <c r="L15" s="190"/>
      <c r="M15" s="498" t="s">
        <v>130</v>
      </c>
      <c r="N15" s="499"/>
      <c r="O15" s="499"/>
      <c r="P15" s="499"/>
      <c r="Q15" s="500"/>
      <c r="R15" s="491">
        <v>4974</v>
      </c>
      <c r="S15" s="492"/>
      <c r="T15" s="492"/>
      <c r="U15" s="492"/>
      <c r="V15" s="493"/>
      <c r="W15" s="423" t="s">
        <v>137</v>
      </c>
      <c r="X15" s="424"/>
      <c r="Y15" s="424"/>
      <c r="Z15" s="424"/>
      <c r="AA15" s="424"/>
      <c r="AB15" s="414"/>
      <c r="AC15" s="458">
        <v>616</v>
      </c>
      <c r="AD15" s="459"/>
      <c r="AE15" s="459"/>
      <c r="AF15" s="459"/>
      <c r="AG15" s="501"/>
      <c r="AH15" s="458">
        <v>708</v>
      </c>
      <c r="AI15" s="459"/>
      <c r="AJ15" s="459"/>
      <c r="AK15" s="459"/>
      <c r="AL15" s="460"/>
      <c r="AM15" s="436"/>
      <c r="AN15" s="437"/>
      <c r="AO15" s="437"/>
      <c r="AP15" s="437"/>
      <c r="AQ15" s="437"/>
      <c r="AR15" s="437"/>
      <c r="AS15" s="437"/>
      <c r="AT15" s="438"/>
      <c r="AU15" s="439"/>
      <c r="AV15" s="440"/>
      <c r="AW15" s="440"/>
      <c r="AX15" s="440"/>
      <c r="AY15" s="367" t="s">
        <v>138</v>
      </c>
      <c r="AZ15" s="368"/>
      <c r="BA15" s="368"/>
      <c r="BB15" s="368"/>
      <c r="BC15" s="368"/>
      <c r="BD15" s="368"/>
      <c r="BE15" s="368"/>
      <c r="BF15" s="368"/>
      <c r="BG15" s="368"/>
      <c r="BH15" s="368"/>
      <c r="BI15" s="368"/>
      <c r="BJ15" s="368"/>
      <c r="BK15" s="368"/>
      <c r="BL15" s="368"/>
      <c r="BM15" s="369"/>
      <c r="BN15" s="370">
        <v>611574</v>
      </c>
      <c r="BO15" s="371"/>
      <c r="BP15" s="371"/>
      <c r="BQ15" s="371"/>
      <c r="BR15" s="371"/>
      <c r="BS15" s="371"/>
      <c r="BT15" s="371"/>
      <c r="BU15" s="372"/>
      <c r="BV15" s="370">
        <v>608858</v>
      </c>
      <c r="BW15" s="371"/>
      <c r="BX15" s="371"/>
      <c r="BY15" s="371"/>
      <c r="BZ15" s="371"/>
      <c r="CA15" s="371"/>
      <c r="CB15" s="371"/>
      <c r="CC15" s="372"/>
      <c r="CD15" s="508" t="s">
        <v>139</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470"/>
      <c r="C16" s="471"/>
      <c r="D16" s="471"/>
      <c r="E16" s="471"/>
      <c r="F16" s="471"/>
      <c r="G16" s="471"/>
      <c r="H16" s="471"/>
      <c r="I16" s="471"/>
      <c r="J16" s="471"/>
      <c r="K16" s="472"/>
      <c r="L16" s="488" t="s">
        <v>140</v>
      </c>
      <c r="M16" s="511"/>
      <c r="N16" s="511"/>
      <c r="O16" s="511"/>
      <c r="P16" s="511"/>
      <c r="Q16" s="512"/>
      <c r="R16" s="513" t="s">
        <v>141</v>
      </c>
      <c r="S16" s="514"/>
      <c r="T16" s="514"/>
      <c r="U16" s="514"/>
      <c r="V16" s="515"/>
      <c r="W16" s="397"/>
      <c r="X16" s="398"/>
      <c r="Y16" s="398"/>
      <c r="Z16" s="398"/>
      <c r="AA16" s="398"/>
      <c r="AB16" s="387"/>
      <c r="AC16" s="494">
        <v>22.5</v>
      </c>
      <c r="AD16" s="495"/>
      <c r="AE16" s="495"/>
      <c r="AF16" s="495"/>
      <c r="AG16" s="496"/>
      <c r="AH16" s="494">
        <v>23.7</v>
      </c>
      <c r="AI16" s="495"/>
      <c r="AJ16" s="495"/>
      <c r="AK16" s="495"/>
      <c r="AL16" s="497"/>
      <c r="AM16" s="436"/>
      <c r="AN16" s="437"/>
      <c r="AO16" s="437"/>
      <c r="AP16" s="437"/>
      <c r="AQ16" s="437"/>
      <c r="AR16" s="437"/>
      <c r="AS16" s="437"/>
      <c r="AT16" s="438"/>
      <c r="AU16" s="439"/>
      <c r="AV16" s="440"/>
      <c r="AW16" s="440"/>
      <c r="AX16" s="440"/>
      <c r="AY16" s="441" t="s">
        <v>142</v>
      </c>
      <c r="AZ16" s="442"/>
      <c r="BA16" s="442"/>
      <c r="BB16" s="442"/>
      <c r="BC16" s="442"/>
      <c r="BD16" s="442"/>
      <c r="BE16" s="442"/>
      <c r="BF16" s="442"/>
      <c r="BG16" s="442"/>
      <c r="BH16" s="442"/>
      <c r="BI16" s="442"/>
      <c r="BJ16" s="442"/>
      <c r="BK16" s="442"/>
      <c r="BL16" s="442"/>
      <c r="BM16" s="443"/>
      <c r="BN16" s="407">
        <v>2918051</v>
      </c>
      <c r="BO16" s="408"/>
      <c r="BP16" s="408"/>
      <c r="BQ16" s="408"/>
      <c r="BR16" s="408"/>
      <c r="BS16" s="408"/>
      <c r="BT16" s="408"/>
      <c r="BU16" s="409"/>
      <c r="BV16" s="407">
        <v>2882661</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
      <c r="A17" s="181"/>
      <c r="B17" s="473"/>
      <c r="C17" s="474"/>
      <c r="D17" s="474"/>
      <c r="E17" s="474"/>
      <c r="F17" s="474"/>
      <c r="G17" s="474"/>
      <c r="H17" s="474"/>
      <c r="I17" s="474"/>
      <c r="J17" s="474"/>
      <c r="K17" s="475"/>
      <c r="L17" s="195"/>
      <c r="M17" s="518" t="s">
        <v>143</v>
      </c>
      <c r="N17" s="519"/>
      <c r="O17" s="519"/>
      <c r="P17" s="519"/>
      <c r="Q17" s="520"/>
      <c r="R17" s="513" t="s">
        <v>144</v>
      </c>
      <c r="S17" s="514"/>
      <c r="T17" s="514"/>
      <c r="U17" s="514"/>
      <c r="V17" s="515"/>
      <c r="W17" s="423" t="s">
        <v>145</v>
      </c>
      <c r="X17" s="424"/>
      <c r="Y17" s="424"/>
      <c r="Z17" s="424"/>
      <c r="AA17" s="424"/>
      <c r="AB17" s="414"/>
      <c r="AC17" s="458">
        <v>1157</v>
      </c>
      <c r="AD17" s="459"/>
      <c r="AE17" s="459"/>
      <c r="AF17" s="459"/>
      <c r="AG17" s="501"/>
      <c r="AH17" s="458">
        <v>1186</v>
      </c>
      <c r="AI17" s="459"/>
      <c r="AJ17" s="459"/>
      <c r="AK17" s="459"/>
      <c r="AL17" s="460"/>
      <c r="AM17" s="436"/>
      <c r="AN17" s="437"/>
      <c r="AO17" s="437"/>
      <c r="AP17" s="437"/>
      <c r="AQ17" s="437"/>
      <c r="AR17" s="437"/>
      <c r="AS17" s="437"/>
      <c r="AT17" s="438"/>
      <c r="AU17" s="439"/>
      <c r="AV17" s="440"/>
      <c r="AW17" s="440"/>
      <c r="AX17" s="440"/>
      <c r="AY17" s="441" t="s">
        <v>146</v>
      </c>
      <c r="AZ17" s="442"/>
      <c r="BA17" s="442"/>
      <c r="BB17" s="442"/>
      <c r="BC17" s="442"/>
      <c r="BD17" s="442"/>
      <c r="BE17" s="442"/>
      <c r="BF17" s="442"/>
      <c r="BG17" s="442"/>
      <c r="BH17" s="442"/>
      <c r="BI17" s="442"/>
      <c r="BJ17" s="442"/>
      <c r="BK17" s="442"/>
      <c r="BL17" s="442"/>
      <c r="BM17" s="443"/>
      <c r="BN17" s="407">
        <v>744077</v>
      </c>
      <c r="BO17" s="408"/>
      <c r="BP17" s="408"/>
      <c r="BQ17" s="408"/>
      <c r="BR17" s="408"/>
      <c r="BS17" s="408"/>
      <c r="BT17" s="408"/>
      <c r="BU17" s="409"/>
      <c r="BV17" s="407">
        <v>739391</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
      <c r="A18" s="181"/>
      <c r="B18" s="529" t="s">
        <v>147</v>
      </c>
      <c r="C18" s="450"/>
      <c r="D18" s="450"/>
      <c r="E18" s="530"/>
      <c r="F18" s="530"/>
      <c r="G18" s="530"/>
      <c r="H18" s="530"/>
      <c r="I18" s="530"/>
      <c r="J18" s="530"/>
      <c r="K18" s="530"/>
      <c r="L18" s="531">
        <v>241.98</v>
      </c>
      <c r="M18" s="531"/>
      <c r="N18" s="531"/>
      <c r="O18" s="531"/>
      <c r="P18" s="531"/>
      <c r="Q18" s="531"/>
      <c r="R18" s="532"/>
      <c r="S18" s="532"/>
      <c r="T18" s="532"/>
      <c r="U18" s="532"/>
      <c r="V18" s="533"/>
      <c r="W18" s="425"/>
      <c r="X18" s="426"/>
      <c r="Y18" s="426"/>
      <c r="Z18" s="426"/>
      <c r="AA18" s="426"/>
      <c r="AB18" s="417"/>
      <c r="AC18" s="534">
        <v>42.3</v>
      </c>
      <c r="AD18" s="535"/>
      <c r="AE18" s="535"/>
      <c r="AF18" s="535"/>
      <c r="AG18" s="536"/>
      <c r="AH18" s="534">
        <v>39.6</v>
      </c>
      <c r="AI18" s="535"/>
      <c r="AJ18" s="535"/>
      <c r="AK18" s="535"/>
      <c r="AL18" s="537"/>
      <c r="AM18" s="436"/>
      <c r="AN18" s="437"/>
      <c r="AO18" s="437"/>
      <c r="AP18" s="437"/>
      <c r="AQ18" s="437"/>
      <c r="AR18" s="437"/>
      <c r="AS18" s="437"/>
      <c r="AT18" s="438"/>
      <c r="AU18" s="439"/>
      <c r="AV18" s="440"/>
      <c r="AW18" s="440"/>
      <c r="AX18" s="440"/>
      <c r="AY18" s="441" t="s">
        <v>148</v>
      </c>
      <c r="AZ18" s="442"/>
      <c r="BA18" s="442"/>
      <c r="BB18" s="442"/>
      <c r="BC18" s="442"/>
      <c r="BD18" s="442"/>
      <c r="BE18" s="442"/>
      <c r="BF18" s="442"/>
      <c r="BG18" s="442"/>
      <c r="BH18" s="442"/>
      <c r="BI18" s="442"/>
      <c r="BJ18" s="442"/>
      <c r="BK18" s="442"/>
      <c r="BL18" s="442"/>
      <c r="BM18" s="443"/>
      <c r="BN18" s="407">
        <v>2717505</v>
      </c>
      <c r="BO18" s="408"/>
      <c r="BP18" s="408"/>
      <c r="BQ18" s="408"/>
      <c r="BR18" s="408"/>
      <c r="BS18" s="408"/>
      <c r="BT18" s="408"/>
      <c r="BU18" s="409"/>
      <c r="BV18" s="407">
        <v>2662474</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
      <c r="A19" s="181"/>
      <c r="B19" s="529" t="s">
        <v>149</v>
      </c>
      <c r="C19" s="450"/>
      <c r="D19" s="450"/>
      <c r="E19" s="530"/>
      <c r="F19" s="530"/>
      <c r="G19" s="530"/>
      <c r="H19" s="530"/>
      <c r="I19" s="530"/>
      <c r="J19" s="530"/>
      <c r="K19" s="530"/>
      <c r="L19" s="538">
        <v>21</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150</v>
      </c>
      <c r="AZ19" s="442"/>
      <c r="BA19" s="442"/>
      <c r="BB19" s="442"/>
      <c r="BC19" s="442"/>
      <c r="BD19" s="442"/>
      <c r="BE19" s="442"/>
      <c r="BF19" s="442"/>
      <c r="BG19" s="442"/>
      <c r="BH19" s="442"/>
      <c r="BI19" s="442"/>
      <c r="BJ19" s="442"/>
      <c r="BK19" s="442"/>
      <c r="BL19" s="442"/>
      <c r="BM19" s="443"/>
      <c r="BN19" s="407">
        <v>3706924</v>
      </c>
      <c r="BO19" s="408"/>
      <c r="BP19" s="408"/>
      <c r="BQ19" s="408"/>
      <c r="BR19" s="408"/>
      <c r="BS19" s="408"/>
      <c r="BT19" s="408"/>
      <c r="BU19" s="409"/>
      <c r="BV19" s="407">
        <v>3618878</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
      <c r="A20" s="181"/>
      <c r="B20" s="529" t="s">
        <v>151</v>
      </c>
      <c r="C20" s="450"/>
      <c r="D20" s="450"/>
      <c r="E20" s="530"/>
      <c r="F20" s="530"/>
      <c r="G20" s="530"/>
      <c r="H20" s="530"/>
      <c r="I20" s="530"/>
      <c r="J20" s="530"/>
      <c r="K20" s="530"/>
      <c r="L20" s="538">
        <v>1918</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
      <c r="A21" s="181"/>
      <c r="B21" s="547" t="s">
        <v>152</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15">
      <c r="A22" s="181"/>
      <c r="B22" s="577" t="s">
        <v>153</v>
      </c>
      <c r="C22" s="551"/>
      <c r="D22" s="552"/>
      <c r="E22" s="419" t="s">
        <v>1</v>
      </c>
      <c r="F22" s="424"/>
      <c r="G22" s="424"/>
      <c r="H22" s="424"/>
      <c r="I22" s="424"/>
      <c r="J22" s="424"/>
      <c r="K22" s="414"/>
      <c r="L22" s="419" t="s">
        <v>154</v>
      </c>
      <c r="M22" s="424"/>
      <c r="N22" s="424"/>
      <c r="O22" s="424"/>
      <c r="P22" s="414"/>
      <c r="Q22" s="582" t="s">
        <v>155</v>
      </c>
      <c r="R22" s="583"/>
      <c r="S22" s="583"/>
      <c r="T22" s="583"/>
      <c r="U22" s="583"/>
      <c r="V22" s="584"/>
      <c r="W22" s="550" t="s">
        <v>156</v>
      </c>
      <c r="X22" s="551"/>
      <c r="Y22" s="552"/>
      <c r="Z22" s="419" t="s">
        <v>1</v>
      </c>
      <c r="AA22" s="424"/>
      <c r="AB22" s="424"/>
      <c r="AC22" s="424"/>
      <c r="AD22" s="424"/>
      <c r="AE22" s="424"/>
      <c r="AF22" s="424"/>
      <c r="AG22" s="414"/>
      <c r="AH22" s="588" t="s">
        <v>157</v>
      </c>
      <c r="AI22" s="424"/>
      <c r="AJ22" s="424"/>
      <c r="AK22" s="424"/>
      <c r="AL22" s="414"/>
      <c r="AM22" s="588" t="s">
        <v>158</v>
      </c>
      <c r="AN22" s="589"/>
      <c r="AO22" s="589"/>
      <c r="AP22" s="589"/>
      <c r="AQ22" s="589"/>
      <c r="AR22" s="590"/>
      <c r="AS22" s="582" t="s">
        <v>155</v>
      </c>
      <c r="AT22" s="583"/>
      <c r="AU22" s="583"/>
      <c r="AV22" s="583"/>
      <c r="AW22" s="583"/>
      <c r="AX22" s="594"/>
      <c r="AY22" s="367" t="s">
        <v>159</v>
      </c>
      <c r="AZ22" s="368"/>
      <c r="BA22" s="368"/>
      <c r="BB22" s="368"/>
      <c r="BC22" s="368"/>
      <c r="BD22" s="368"/>
      <c r="BE22" s="368"/>
      <c r="BF22" s="368"/>
      <c r="BG22" s="368"/>
      <c r="BH22" s="368"/>
      <c r="BI22" s="368"/>
      <c r="BJ22" s="368"/>
      <c r="BK22" s="368"/>
      <c r="BL22" s="368"/>
      <c r="BM22" s="369"/>
      <c r="BN22" s="370">
        <v>5158185</v>
      </c>
      <c r="BO22" s="371"/>
      <c r="BP22" s="371"/>
      <c r="BQ22" s="371"/>
      <c r="BR22" s="371"/>
      <c r="BS22" s="371"/>
      <c r="BT22" s="371"/>
      <c r="BU22" s="372"/>
      <c r="BV22" s="370">
        <v>5289419</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15">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160</v>
      </c>
      <c r="AZ23" s="442"/>
      <c r="BA23" s="442"/>
      <c r="BB23" s="442"/>
      <c r="BC23" s="442"/>
      <c r="BD23" s="442"/>
      <c r="BE23" s="442"/>
      <c r="BF23" s="442"/>
      <c r="BG23" s="442"/>
      <c r="BH23" s="442"/>
      <c r="BI23" s="442"/>
      <c r="BJ23" s="442"/>
      <c r="BK23" s="442"/>
      <c r="BL23" s="442"/>
      <c r="BM23" s="443"/>
      <c r="BN23" s="407">
        <v>5158185</v>
      </c>
      <c r="BO23" s="408"/>
      <c r="BP23" s="408"/>
      <c r="BQ23" s="408"/>
      <c r="BR23" s="408"/>
      <c r="BS23" s="408"/>
      <c r="BT23" s="408"/>
      <c r="BU23" s="409"/>
      <c r="BV23" s="407">
        <v>5284187</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
      <c r="A24" s="181"/>
      <c r="B24" s="578"/>
      <c r="C24" s="554"/>
      <c r="D24" s="555"/>
      <c r="E24" s="457" t="s">
        <v>161</v>
      </c>
      <c r="F24" s="437"/>
      <c r="G24" s="437"/>
      <c r="H24" s="437"/>
      <c r="I24" s="437"/>
      <c r="J24" s="437"/>
      <c r="K24" s="438"/>
      <c r="L24" s="458">
        <v>1</v>
      </c>
      <c r="M24" s="459"/>
      <c r="N24" s="459"/>
      <c r="O24" s="459"/>
      <c r="P24" s="501"/>
      <c r="Q24" s="458">
        <v>7630</v>
      </c>
      <c r="R24" s="459"/>
      <c r="S24" s="459"/>
      <c r="T24" s="459"/>
      <c r="U24" s="459"/>
      <c r="V24" s="501"/>
      <c r="W24" s="553"/>
      <c r="X24" s="554"/>
      <c r="Y24" s="555"/>
      <c r="Z24" s="457" t="s">
        <v>162</v>
      </c>
      <c r="AA24" s="437"/>
      <c r="AB24" s="437"/>
      <c r="AC24" s="437"/>
      <c r="AD24" s="437"/>
      <c r="AE24" s="437"/>
      <c r="AF24" s="437"/>
      <c r="AG24" s="438"/>
      <c r="AH24" s="458">
        <v>80</v>
      </c>
      <c r="AI24" s="459"/>
      <c r="AJ24" s="459"/>
      <c r="AK24" s="459"/>
      <c r="AL24" s="501"/>
      <c r="AM24" s="458">
        <v>227440</v>
      </c>
      <c r="AN24" s="459"/>
      <c r="AO24" s="459"/>
      <c r="AP24" s="459"/>
      <c r="AQ24" s="459"/>
      <c r="AR24" s="501"/>
      <c r="AS24" s="458">
        <v>2843</v>
      </c>
      <c r="AT24" s="459"/>
      <c r="AU24" s="459"/>
      <c r="AV24" s="459"/>
      <c r="AW24" s="459"/>
      <c r="AX24" s="460"/>
      <c r="AY24" s="523" t="s">
        <v>163</v>
      </c>
      <c r="AZ24" s="524"/>
      <c r="BA24" s="524"/>
      <c r="BB24" s="524"/>
      <c r="BC24" s="524"/>
      <c r="BD24" s="524"/>
      <c r="BE24" s="524"/>
      <c r="BF24" s="524"/>
      <c r="BG24" s="524"/>
      <c r="BH24" s="524"/>
      <c r="BI24" s="524"/>
      <c r="BJ24" s="524"/>
      <c r="BK24" s="524"/>
      <c r="BL24" s="524"/>
      <c r="BM24" s="525"/>
      <c r="BN24" s="407">
        <v>3899878</v>
      </c>
      <c r="BO24" s="408"/>
      <c r="BP24" s="408"/>
      <c r="BQ24" s="408"/>
      <c r="BR24" s="408"/>
      <c r="BS24" s="408"/>
      <c r="BT24" s="408"/>
      <c r="BU24" s="409"/>
      <c r="BV24" s="407">
        <v>3894049</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15">
      <c r="A25" s="181"/>
      <c r="B25" s="578"/>
      <c r="C25" s="554"/>
      <c r="D25" s="555"/>
      <c r="E25" s="457" t="s">
        <v>164</v>
      </c>
      <c r="F25" s="437"/>
      <c r="G25" s="437"/>
      <c r="H25" s="437"/>
      <c r="I25" s="437"/>
      <c r="J25" s="437"/>
      <c r="K25" s="438"/>
      <c r="L25" s="458">
        <v>1</v>
      </c>
      <c r="M25" s="459"/>
      <c r="N25" s="459"/>
      <c r="O25" s="459"/>
      <c r="P25" s="501"/>
      <c r="Q25" s="458">
        <v>6040</v>
      </c>
      <c r="R25" s="459"/>
      <c r="S25" s="459"/>
      <c r="T25" s="459"/>
      <c r="U25" s="459"/>
      <c r="V25" s="501"/>
      <c r="W25" s="553"/>
      <c r="X25" s="554"/>
      <c r="Y25" s="555"/>
      <c r="Z25" s="457" t="s">
        <v>165</v>
      </c>
      <c r="AA25" s="437"/>
      <c r="AB25" s="437"/>
      <c r="AC25" s="437"/>
      <c r="AD25" s="437"/>
      <c r="AE25" s="437"/>
      <c r="AF25" s="437"/>
      <c r="AG25" s="438"/>
      <c r="AH25" s="458" t="s">
        <v>122</v>
      </c>
      <c r="AI25" s="459"/>
      <c r="AJ25" s="459"/>
      <c r="AK25" s="459"/>
      <c r="AL25" s="501"/>
      <c r="AM25" s="458" t="s">
        <v>122</v>
      </c>
      <c r="AN25" s="459"/>
      <c r="AO25" s="459"/>
      <c r="AP25" s="459"/>
      <c r="AQ25" s="459"/>
      <c r="AR25" s="501"/>
      <c r="AS25" s="458" t="s">
        <v>122</v>
      </c>
      <c r="AT25" s="459"/>
      <c r="AU25" s="459"/>
      <c r="AV25" s="459"/>
      <c r="AW25" s="459"/>
      <c r="AX25" s="460"/>
      <c r="AY25" s="367" t="s">
        <v>166</v>
      </c>
      <c r="AZ25" s="368"/>
      <c r="BA25" s="368"/>
      <c r="BB25" s="368"/>
      <c r="BC25" s="368"/>
      <c r="BD25" s="368"/>
      <c r="BE25" s="368"/>
      <c r="BF25" s="368"/>
      <c r="BG25" s="368"/>
      <c r="BH25" s="368"/>
      <c r="BI25" s="368"/>
      <c r="BJ25" s="368"/>
      <c r="BK25" s="368"/>
      <c r="BL25" s="368"/>
      <c r="BM25" s="369"/>
      <c r="BN25" s="370">
        <v>342583</v>
      </c>
      <c r="BO25" s="371"/>
      <c r="BP25" s="371"/>
      <c r="BQ25" s="371"/>
      <c r="BR25" s="371"/>
      <c r="BS25" s="371"/>
      <c r="BT25" s="371"/>
      <c r="BU25" s="372"/>
      <c r="BV25" s="370">
        <v>394271</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15">
      <c r="A26" s="181"/>
      <c r="B26" s="578"/>
      <c r="C26" s="554"/>
      <c r="D26" s="555"/>
      <c r="E26" s="457" t="s">
        <v>167</v>
      </c>
      <c r="F26" s="437"/>
      <c r="G26" s="437"/>
      <c r="H26" s="437"/>
      <c r="I26" s="437"/>
      <c r="J26" s="437"/>
      <c r="K26" s="438"/>
      <c r="L26" s="458">
        <v>1</v>
      </c>
      <c r="M26" s="459"/>
      <c r="N26" s="459"/>
      <c r="O26" s="459"/>
      <c r="P26" s="501"/>
      <c r="Q26" s="458">
        <v>5560</v>
      </c>
      <c r="R26" s="459"/>
      <c r="S26" s="459"/>
      <c r="T26" s="459"/>
      <c r="U26" s="459"/>
      <c r="V26" s="501"/>
      <c r="W26" s="553"/>
      <c r="X26" s="554"/>
      <c r="Y26" s="555"/>
      <c r="Z26" s="457" t="s">
        <v>168</v>
      </c>
      <c r="AA26" s="559"/>
      <c r="AB26" s="559"/>
      <c r="AC26" s="559"/>
      <c r="AD26" s="559"/>
      <c r="AE26" s="559"/>
      <c r="AF26" s="559"/>
      <c r="AG26" s="560"/>
      <c r="AH26" s="458">
        <v>2</v>
      </c>
      <c r="AI26" s="459"/>
      <c r="AJ26" s="459"/>
      <c r="AK26" s="459"/>
      <c r="AL26" s="501"/>
      <c r="AM26" s="458" t="s">
        <v>169</v>
      </c>
      <c r="AN26" s="459"/>
      <c r="AO26" s="459"/>
      <c r="AP26" s="459"/>
      <c r="AQ26" s="459"/>
      <c r="AR26" s="501"/>
      <c r="AS26" s="458" t="s">
        <v>169</v>
      </c>
      <c r="AT26" s="459"/>
      <c r="AU26" s="459"/>
      <c r="AV26" s="459"/>
      <c r="AW26" s="459"/>
      <c r="AX26" s="460"/>
      <c r="AY26" s="410" t="s">
        <v>170</v>
      </c>
      <c r="AZ26" s="411"/>
      <c r="BA26" s="411"/>
      <c r="BB26" s="411"/>
      <c r="BC26" s="411"/>
      <c r="BD26" s="411"/>
      <c r="BE26" s="411"/>
      <c r="BF26" s="411"/>
      <c r="BG26" s="411"/>
      <c r="BH26" s="411"/>
      <c r="BI26" s="411"/>
      <c r="BJ26" s="411"/>
      <c r="BK26" s="411"/>
      <c r="BL26" s="411"/>
      <c r="BM26" s="412"/>
      <c r="BN26" s="407" t="s">
        <v>122</v>
      </c>
      <c r="BO26" s="408"/>
      <c r="BP26" s="408"/>
      <c r="BQ26" s="408"/>
      <c r="BR26" s="408"/>
      <c r="BS26" s="408"/>
      <c r="BT26" s="408"/>
      <c r="BU26" s="409"/>
      <c r="BV26" s="407" t="s">
        <v>122</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
      <c r="A27" s="181"/>
      <c r="B27" s="578"/>
      <c r="C27" s="554"/>
      <c r="D27" s="555"/>
      <c r="E27" s="457" t="s">
        <v>171</v>
      </c>
      <c r="F27" s="437"/>
      <c r="G27" s="437"/>
      <c r="H27" s="437"/>
      <c r="I27" s="437"/>
      <c r="J27" s="437"/>
      <c r="K27" s="438"/>
      <c r="L27" s="458">
        <v>1</v>
      </c>
      <c r="M27" s="459"/>
      <c r="N27" s="459"/>
      <c r="O27" s="459"/>
      <c r="P27" s="501"/>
      <c r="Q27" s="458">
        <v>2830</v>
      </c>
      <c r="R27" s="459"/>
      <c r="S27" s="459"/>
      <c r="T27" s="459"/>
      <c r="U27" s="459"/>
      <c r="V27" s="501"/>
      <c r="W27" s="553"/>
      <c r="X27" s="554"/>
      <c r="Y27" s="555"/>
      <c r="Z27" s="457" t="s">
        <v>172</v>
      </c>
      <c r="AA27" s="437"/>
      <c r="AB27" s="437"/>
      <c r="AC27" s="437"/>
      <c r="AD27" s="437"/>
      <c r="AE27" s="437"/>
      <c r="AF27" s="437"/>
      <c r="AG27" s="438"/>
      <c r="AH27" s="458">
        <v>3</v>
      </c>
      <c r="AI27" s="459"/>
      <c r="AJ27" s="459"/>
      <c r="AK27" s="459"/>
      <c r="AL27" s="501"/>
      <c r="AM27" s="458">
        <v>10776</v>
      </c>
      <c r="AN27" s="459"/>
      <c r="AO27" s="459"/>
      <c r="AP27" s="459"/>
      <c r="AQ27" s="459"/>
      <c r="AR27" s="501"/>
      <c r="AS27" s="458">
        <v>3592</v>
      </c>
      <c r="AT27" s="459"/>
      <c r="AU27" s="459"/>
      <c r="AV27" s="459"/>
      <c r="AW27" s="459"/>
      <c r="AX27" s="460"/>
      <c r="AY27" s="502" t="s">
        <v>173</v>
      </c>
      <c r="AZ27" s="503"/>
      <c r="BA27" s="503"/>
      <c r="BB27" s="503"/>
      <c r="BC27" s="503"/>
      <c r="BD27" s="503"/>
      <c r="BE27" s="503"/>
      <c r="BF27" s="503"/>
      <c r="BG27" s="503"/>
      <c r="BH27" s="503"/>
      <c r="BI27" s="503"/>
      <c r="BJ27" s="503"/>
      <c r="BK27" s="503"/>
      <c r="BL27" s="503"/>
      <c r="BM27" s="504"/>
      <c r="BN27" s="526" t="s">
        <v>122</v>
      </c>
      <c r="BO27" s="527"/>
      <c r="BP27" s="527"/>
      <c r="BQ27" s="527"/>
      <c r="BR27" s="527"/>
      <c r="BS27" s="527"/>
      <c r="BT27" s="527"/>
      <c r="BU27" s="528"/>
      <c r="BV27" s="526" t="s">
        <v>122</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15">
      <c r="A28" s="181"/>
      <c r="B28" s="578"/>
      <c r="C28" s="554"/>
      <c r="D28" s="555"/>
      <c r="E28" s="457" t="s">
        <v>174</v>
      </c>
      <c r="F28" s="437"/>
      <c r="G28" s="437"/>
      <c r="H28" s="437"/>
      <c r="I28" s="437"/>
      <c r="J28" s="437"/>
      <c r="K28" s="438"/>
      <c r="L28" s="458">
        <v>1</v>
      </c>
      <c r="M28" s="459"/>
      <c r="N28" s="459"/>
      <c r="O28" s="459"/>
      <c r="P28" s="501"/>
      <c r="Q28" s="458">
        <v>2400</v>
      </c>
      <c r="R28" s="459"/>
      <c r="S28" s="459"/>
      <c r="T28" s="459"/>
      <c r="U28" s="459"/>
      <c r="V28" s="501"/>
      <c r="W28" s="553"/>
      <c r="X28" s="554"/>
      <c r="Y28" s="555"/>
      <c r="Z28" s="457" t="s">
        <v>175</v>
      </c>
      <c r="AA28" s="437"/>
      <c r="AB28" s="437"/>
      <c r="AC28" s="437"/>
      <c r="AD28" s="437"/>
      <c r="AE28" s="437"/>
      <c r="AF28" s="437"/>
      <c r="AG28" s="438"/>
      <c r="AH28" s="458" t="s">
        <v>122</v>
      </c>
      <c r="AI28" s="459"/>
      <c r="AJ28" s="459"/>
      <c r="AK28" s="459"/>
      <c r="AL28" s="501"/>
      <c r="AM28" s="458" t="s">
        <v>122</v>
      </c>
      <c r="AN28" s="459"/>
      <c r="AO28" s="459"/>
      <c r="AP28" s="459"/>
      <c r="AQ28" s="459"/>
      <c r="AR28" s="501"/>
      <c r="AS28" s="458" t="s">
        <v>122</v>
      </c>
      <c r="AT28" s="459"/>
      <c r="AU28" s="459"/>
      <c r="AV28" s="459"/>
      <c r="AW28" s="459"/>
      <c r="AX28" s="460"/>
      <c r="AY28" s="561" t="s">
        <v>176</v>
      </c>
      <c r="AZ28" s="562"/>
      <c r="BA28" s="562"/>
      <c r="BB28" s="563"/>
      <c r="BC28" s="367" t="s">
        <v>46</v>
      </c>
      <c r="BD28" s="368"/>
      <c r="BE28" s="368"/>
      <c r="BF28" s="368"/>
      <c r="BG28" s="368"/>
      <c r="BH28" s="368"/>
      <c r="BI28" s="368"/>
      <c r="BJ28" s="368"/>
      <c r="BK28" s="368"/>
      <c r="BL28" s="368"/>
      <c r="BM28" s="369"/>
      <c r="BN28" s="370">
        <v>1315626</v>
      </c>
      <c r="BO28" s="371"/>
      <c r="BP28" s="371"/>
      <c r="BQ28" s="371"/>
      <c r="BR28" s="371"/>
      <c r="BS28" s="371"/>
      <c r="BT28" s="371"/>
      <c r="BU28" s="372"/>
      <c r="BV28" s="370">
        <v>1375626</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15">
      <c r="A29" s="181"/>
      <c r="B29" s="578"/>
      <c r="C29" s="554"/>
      <c r="D29" s="555"/>
      <c r="E29" s="457" t="s">
        <v>177</v>
      </c>
      <c r="F29" s="437"/>
      <c r="G29" s="437"/>
      <c r="H29" s="437"/>
      <c r="I29" s="437"/>
      <c r="J29" s="437"/>
      <c r="K29" s="438"/>
      <c r="L29" s="458">
        <v>8</v>
      </c>
      <c r="M29" s="459"/>
      <c r="N29" s="459"/>
      <c r="O29" s="459"/>
      <c r="P29" s="501"/>
      <c r="Q29" s="458">
        <v>2250</v>
      </c>
      <c r="R29" s="459"/>
      <c r="S29" s="459"/>
      <c r="T29" s="459"/>
      <c r="U29" s="459"/>
      <c r="V29" s="501"/>
      <c r="W29" s="556"/>
      <c r="X29" s="557"/>
      <c r="Y29" s="558"/>
      <c r="Z29" s="457" t="s">
        <v>178</v>
      </c>
      <c r="AA29" s="437"/>
      <c r="AB29" s="437"/>
      <c r="AC29" s="437"/>
      <c r="AD29" s="437"/>
      <c r="AE29" s="437"/>
      <c r="AF29" s="437"/>
      <c r="AG29" s="438"/>
      <c r="AH29" s="458">
        <v>83</v>
      </c>
      <c r="AI29" s="459"/>
      <c r="AJ29" s="459"/>
      <c r="AK29" s="459"/>
      <c r="AL29" s="501"/>
      <c r="AM29" s="458">
        <v>238216</v>
      </c>
      <c r="AN29" s="459"/>
      <c r="AO29" s="459"/>
      <c r="AP29" s="459"/>
      <c r="AQ29" s="459"/>
      <c r="AR29" s="501"/>
      <c r="AS29" s="458">
        <v>2870</v>
      </c>
      <c r="AT29" s="459"/>
      <c r="AU29" s="459"/>
      <c r="AV29" s="459"/>
      <c r="AW29" s="459"/>
      <c r="AX29" s="460"/>
      <c r="AY29" s="564"/>
      <c r="AZ29" s="565"/>
      <c r="BA29" s="565"/>
      <c r="BB29" s="566"/>
      <c r="BC29" s="441" t="s">
        <v>179</v>
      </c>
      <c r="BD29" s="442"/>
      <c r="BE29" s="442"/>
      <c r="BF29" s="442"/>
      <c r="BG29" s="442"/>
      <c r="BH29" s="442"/>
      <c r="BI29" s="442"/>
      <c r="BJ29" s="442"/>
      <c r="BK29" s="442"/>
      <c r="BL29" s="442"/>
      <c r="BM29" s="443"/>
      <c r="BN29" s="407">
        <v>165066</v>
      </c>
      <c r="BO29" s="408"/>
      <c r="BP29" s="408"/>
      <c r="BQ29" s="408"/>
      <c r="BR29" s="408"/>
      <c r="BS29" s="408"/>
      <c r="BT29" s="408"/>
      <c r="BU29" s="409"/>
      <c r="BV29" s="407">
        <v>153402</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180</v>
      </c>
      <c r="X30" s="575"/>
      <c r="Y30" s="575"/>
      <c r="Z30" s="575"/>
      <c r="AA30" s="575"/>
      <c r="AB30" s="575"/>
      <c r="AC30" s="575"/>
      <c r="AD30" s="575"/>
      <c r="AE30" s="575"/>
      <c r="AF30" s="575"/>
      <c r="AG30" s="576"/>
      <c r="AH30" s="534">
        <v>91.5</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48</v>
      </c>
      <c r="BD30" s="524"/>
      <c r="BE30" s="524"/>
      <c r="BF30" s="524"/>
      <c r="BG30" s="524"/>
      <c r="BH30" s="524"/>
      <c r="BI30" s="524"/>
      <c r="BJ30" s="524"/>
      <c r="BK30" s="524"/>
      <c r="BL30" s="524"/>
      <c r="BM30" s="525"/>
      <c r="BN30" s="526">
        <v>343158</v>
      </c>
      <c r="BO30" s="527"/>
      <c r="BP30" s="527"/>
      <c r="BQ30" s="527"/>
      <c r="BR30" s="527"/>
      <c r="BS30" s="527"/>
      <c r="BT30" s="527"/>
      <c r="BU30" s="528"/>
      <c r="BV30" s="526">
        <v>420139</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570" t="s">
        <v>181</v>
      </c>
      <c r="D32" s="570"/>
      <c r="E32" s="570"/>
      <c r="F32" s="570"/>
      <c r="G32" s="570"/>
      <c r="H32" s="570"/>
      <c r="I32" s="570"/>
      <c r="J32" s="570"/>
      <c r="K32" s="570"/>
      <c r="L32" s="570"/>
      <c r="M32" s="570"/>
      <c r="N32" s="570"/>
      <c r="O32" s="570"/>
      <c r="P32" s="570"/>
      <c r="Q32" s="570"/>
      <c r="R32" s="570"/>
      <c r="S32" s="570"/>
      <c r="U32" s="411" t="s">
        <v>182</v>
      </c>
      <c r="V32" s="411"/>
      <c r="W32" s="411"/>
      <c r="X32" s="411"/>
      <c r="Y32" s="411"/>
      <c r="Z32" s="411"/>
      <c r="AA32" s="411"/>
      <c r="AB32" s="411"/>
      <c r="AC32" s="411"/>
      <c r="AD32" s="411"/>
      <c r="AE32" s="411"/>
      <c r="AF32" s="411"/>
      <c r="AG32" s="411"/>
      <c r="AH32" s="411"/>
      <c r="AI32" s="411"/>
      <c r="AJ32" s="411"/>
      <c r="AK32" s="411"/>
      <c r="AM32" s="411" t="s">
        <v>183</v>
      </c>
      <c r="AN32" s="411"/>
      <c r="AO32" s="411"/>
      <c r="AP32" s="411"/>
      <c r="AQ32" s="411"/>
      <c r="AR32" s="411"/>
      <c r="AS32" s="411"/>
      <c r="AT32" s="411"/>
      <c r="AU32" s="411"/>
      <c r="AV32" s="411"/>
      <c r="AW32" s="411"/>
      <c r="AX32" s="411"/>
      <c r="AY32" s="411"/>
      <c r="AZ32" s="411"/>
      <c r="BA32" s="411"/>
      <c r="BB32" s="411"/>
      <c r="BC32" s="411"/>
      <c r="BE32" s="411" t="s">
        <v>184</v>
      </c>
      <c r="BF32" s="411"/>
      <c r="BG32" s="411"/>
      <c r="BH32" s="411"/>
      <c r="BI32" s="411"/>
      <c r="BJ32" s="411"/>
      <c r="BK32" s="411"/>
      <c r="BL32" s="411"/>
      <c r="BM32" s="411"/>
      <c r="BN32" s="411"/>
      <c r="BO32" s="411"/>
      <c r="BP32" s="411"/>
      <c r="BQ32" s="411"/>
      <c r="BR32" s="411"/>
      <c r="BS32" s="411"/>
      <c r="BT32" s="411"/>
      <c r="BU32" s="411"/>
      <c r="BW32" s="411" t="s">
        <v>185</v>
      </c>
      <c r="BX32" s="411"/>
      <c r="BY32" s="411"/>
      <c r="BZ32" s="411"/>
      <c r="CA32" s="411"/>
      <c r="CB32" s="411"/>
      <c r="CC32" s="411"/>
      <c r="CD32" s="411"/>
      <c r="CE32" s="411"/>
      <c r="CF32" s="411"/>
      <c r="CG32" s="411"/>
      <c r="CH32" s="411"/>
      <c r="CI32" s="411"/>
      <c r="CJ32" s="411"/>
      <c r="CK32" s="411"/>
      <c r="CL32" s="411"/>
      <c r="CM32" s="411"/>
      <c r="CO32" s="411" t="s">
        <v>186</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15">
      <c r="A33" s="181"/>
      <c r="B33" s="205"/>
      <c r="C33" s="431" t="s">
        <v>187</v>
      </c>
      <c r="D33" s="431"/>
      <c r="E33" s="396" t="s">
        <v>188</v>
      </c>
      <c r="F33" s="396"/>
      <c r="G33" s="396"/>
      <c r="H33" s="396"/>
      <c r="I33" s="396"/>
      <c r="J33" s="396"/>
      <c r="K33" s="396"/>
      <c r="L33" s="396"/>
      <c r="M33" s="396"/>
      <c r="N33" s="396"/>
      <c r="O33" s="396"/>
      <c r="P33" s="396"/>
      <c r="Q33" s="396"/>
      <c r="R33" s="396"/>
      <c r="S33" s="396"/>
      <c r="T33" s="206"/>
      <c r="U33" s="431" t="s">
        <v>187</v>
      </c>
      <c r="V33" s="431"/>
      <c r="W33" s="396" t="s">
        <v>188</v>
      </c>
      <c r="X33" s="396"/>
      <c r="Y33" s="396"/>
      <c r="Z33" s="396"/>
      <c r="AA33" s="396"/>
      <c r="AB33" s="396"/>
      <c r="AC33" s="396"/>
      <c r="AD33" s="396"/>
      <c r="AE33" s="396"/>
      <c r="AF33" s="396"/>
      <c r="AG33" s="396"/>
      <c r="AH33" s="396"/>
      <c r="AI33" s="396"/>
      <c r="AJ33" s="396"/>
      <c r="AK33" s="396"/>
      <c r="AL33" s="206"/>
      <c r="AM33" s="431" t="s">
        <v>187</v>
      </c>
      <c r="AN33" s="431"/>
      <c r="AO33" s="396" t="s">
        <v>188</v>
      </c>
      <c r="AP33" s="396"/>
      <c r="AQ33" s="396"/>
      <c r="AR33" s="396"/>
      <c r="AS33" s="396"/>
      <c r="AT33" s="396"/>
      <c r="AU33" s="396"/>
      <c r="AV33" s="396"/>
      <c r="AW33" s="396"/>
      <c r="AX33" s="396"/>
      <c r="AY33" s="396"/>
      <c r="AZ33" s="396"/>
      <c r="BA33" s="396"/>
      <c r="BB33" s="396"/>
      <c r="BC33" s="396"/>
      <c r="BD33" s="207"/>
      <c r="BE33" s="396" t="s">
        <v>189</v>
      </c>
      <c r="BF33" s="396"/>
      <c r="BG33" s="396" t="s">
        <v>190</v>
      </c>
      <c r="BH33" s="396"/>
      <c r="BI33" s="396"/>
      <c r="BJ33" s="396"/>
      <c r="BK33" s="396"/>
      <c r="BL33" s="396"/>
      <c r="BM33" s="396"/>
      <c r="BN33" s="396"/>
      <c r="BO33" s="396"/>
      <c r="BP33" s="396"/>
      <c r="BQ33" s="396"/>
      <c r="BR33" s="396"/>
      <c r="BS33" s="396"/>
      <c r="BT33" s="396"/>
      <c r="BU33" s="396"/>
      <c r="BV33" s="207"/>
      <c r="BW33" s="431" t="s">
        <v>189</v>
      </c>
      <c r="BX33" s="431"/>
      <c r="BY33" s="396" t="s">
        <v>191</v>
      </c>
      <c r="BZ33" s="396"/>
      <c r="CA33" s="396"/>
      <c r="CB33" s="396"/>
      <c r="CC33" s="396"/>
      <c r="CD33" s="396"/>
      <c r="CE33" s="396"/>
      <c r="CF33" s="396"/>
      <c r="CG33" s="396"/>
      <c r="CH33" s="396"/>
      <c r="CI33" s="396"/>
      <c r="CJ33" s="396"/>
      <c r="CK33" s="396"/>
      <c r="CL33" s="396"/>
      <c r="CM33" s="396"/>
      <c r="CN33" s="206"/>
      <c r="CO33" s="431" t="s">
        <v>187</v>
      </c>
      <c r="CP33" s="431"/>
      <c r="CQ33" s="396" t="s">
        <v>192</v>
      </c>
      <c r="CR33" s="396"/>
      <c r="CS33" s="396"/>
      <c r="CT33" s="396"/>
      <c r="CU33" s="396"/>
      <c r="CV33" s="396"/>
      <c r="CW33" s="396"/>
      <c r="CX33" s="396"/>
      <c r="CY33" s="396"/>
      <c r="CZ33" s="396"/>
      <c r="DA33" s="396"/>
      <c r="DB33" s="396"/>
      <c r="DC33" s="396"/>
      <c r="DD33" s="396"/>
      <c r="DE33" s="396"/>
      <c r="DF33" s="206"/>
      <c r="DG33" s="596" t="s">
        <v>193</v>
      </c>
      <c r="DH33" s="596"/>
      <c r="DI33" s="208"/>
    </row>
    <row r="34" spans="1:113" ht="32.25" customHeight="1" x14ac:dyDescent="0.15">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2</v>
      </c>
      <c r="V34" s="597"/>
      <c r="W34" s="598" t="str">
        <f>IF('各会計、関係団体の財政状況及び健全化判断比率'!B28="","",'各会計、関係団体の財政状況及び健全化判断比率'!B28)</f>
        <v>国民健康保険事業勘定特別会計</v>
      </c>
      <c r="X34" s="598"/>
      <c r="Y34" s="598"/>
      <c r="Z34" s="598"/>
      <c r="AA34" s="598"/>
      <c r="AB34" s="598"/>
      <c r="AC34" s="598"/>
      <c r="AD34" s="598"/>
      <c r="AE34" s="598"/>
      <c r="AF34" s="598"/>
      <c r="AG34" s="598"/>
      <c r="AH34" s="598"/>
      <c r="AI34" s="598"/>
      <c r="AJ34" s="598"/>
      <c r="AK34" s="598"/>
      <c r="AL34" s="181"/>
      <c r="AM34" s="597">
        <f>IF(AO34="","",MAX(C34:D43,U34:V43)+1)</f>
        <v>6</v>
      </c>
      <c r="AN34" s="597"/>
      <c r="AO34" s="598" t="str">
        <f>IF('各会計、関係団体の財政状況及び健全化判断比率'!B32="","",'各会計、関係団体の財政状況及び健全化判断比率'!B32)</f>
        <v>水道事業特別会計</v>
      </c>
      <c r="AP34" s="598"/>
      <c r="AQ34" s="598"/>
      <c r="AR34" s="598"/>
      <c r="AS34" s="598"/>
      <c r="AT34" s="598"/>
      <c r="AU34" s="598"/>
      <c r="AV34" s="598"/>
      <c r="AW34" s="598"/>
      <c r="AX34" s="598"/>
      <c r="AY34" s="598"/>
      <c r="AZ34" s="598"/>
      <c r="BA34" s="598"/>
      <c r="BB34" s="598"/>
      <c r="BC34" s="598"/>
      <c r="BD34" s="181"/>
      <c r="BE34" s="597" t="str">
        <f>IF(BG34="","",MAX(C34:D43,U34:V43,AM34:AN43)+1)</f>
        <v/>
      </c>
      <c r="BF34" s="597"/>
      <c r="BG34" s="598"/>
      <c r="BH34" s="598"/>
      <c r="BI34" s="598"/>
      <c r="BJ34" s="598"/>
      <c r="BK34" s="598"/>
      <c r="BL34" s="598"/>
      <c r="BM34" s="598"/>
      <c r="BN34" s="598"/>
      <c r="BO34" s="598"/>
      <c r="BP34" s="598"/>
      <c r="BQ34" s="598"/>
      <c r="BR34" s="598"/>
      <c r="BS34" s="598"/>
      <c r="BT34" s="598"/>
      <c r="BU34" s="598"/>
      <c r="BV34" s="181"/>
      <c r="BW34" s="597">
        <f>IF(BY34="","",MAX(C34:D43,U34:V43,AM34:AN43,BE34:BF43)+1)</f>
        <v>7</v>
      </c>
      <c r="BX34" s="597"/>
      <c r="BY34" s="598" t="str">
        <f>IF('各会計、関係団体の財政状況及び健全化判断比率'!B68="","",'各会計、関係団体の財政状況及び健全化判断比率'!B68)</f>
        <v>青森県市町村職員退職手当組合</v>
      </c>
      <c r="BZ34" s="598"/>
      <c r="CA34" s="598"/>
      <c r="CB34" s="598"/>
      <c r="CC34" s="598"/>
      <c r="CD34" s="598"/>
      <c r="CE34" s="598"/>
      <c r="CF34" s="598"/>
      <c r="CG34" s="598"/>
      <c r="CH34" s="598"/>
      <c r="CI34" s="598"/>
      <c r="CJ34" s="598"/>
      <c r="CK34" s="598"/>
      <c r="CL34" s="598"/>
      <c r="CM34" s="598"/>
      <c r="CN34" s="181"/>
      <c r="CO34" s="597">
        <f>IF(CQ34="","",MAX(C34:D43,U34:V43,AM34:AN43,BE34:BF43,BW34:BX43)+1)</f>
        <v>15</v>
      </c>
      <c r="CP34" s="597"/>
      <c r="CQ34" s="598" t="str">
        <f>IF('各会計、関係団体の財政状況及び健全化判断比率'!BS7="","",'各会計、関係団体の財政状況及び健全化判断比率'!BS7)</f>
        <v>(公財)にんにくネットワーク</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15">
      <c r="A35" s="181"/>
      <c r="B35" s="205"/>
      <c r="C35" s="597" t="str">
        <f>IF(E35="","",C34+1)</f>
        <v/>
      </c>
      <c r="D35" s="597"/>
      <c r="E35" s="598" t="str">
        <f>IF('各会計、関係団体の財政状況及び健全化判断比率'!B8="","",'各会計、関係団体の財政状況及び健全化判断比率'!B8)</f>
        <v/>
      </c>
      <c r="F35" s="598"/>
      <c r="G35" s="598"/>
      <c r="H35" s="598"/>
      <c r="I35" s="598"/>
      <c r="J35" s="598"/>
      <c r="K35" s="598"/>
      <c r="L35" s="598"/>
      <c r="M35" s="598"/>
      <c r="N35" s="598"/>
      <c r="O35" s="598"/>
      <c r="P35" s="598"/>
      <c r="Q35" s="598"/>
      <c r="R35" s="598"/>
      <c r="S35" s="598"/>
      <c r="T35" s="181"/>
      <c r="U35" s="597">
        <f>IF(W35="","",U34+1)</f>
        <v>3</v>
      </c>
      <c r="V35" s="597"/>
      <c r="W35" s="598" t="str">
        <f>IF('各会計、関係団体の財政状況及び健全化判断比率'!B29="","",'各会計、関係団体の財政状況及び健全化判断比率'!B29)</f>
        <v>国民健康保険町立田子診療所及び介護老人保健施設事業特別会計</v>
      </c>
      <c r="X35" s="598"/>
      <c r="Y35" s="598"/>
      <c r="Z35" s="598"/>
      <c r="AA35" s="598"/>
      <c r="AB35" s="598"/>
      <c r="AC35" s="598"/>
      <c r="AD35" s="598"/>
      <c r="AE35" s="598"/>
      <c r="AF35" s="598"/>
      <c r="AG35" s="598"/>
      <c r="AH35" s="598"/>
      <c r="AI35" s="598"/>
      <c r="AJ35" s="598"/>
      <c r="AK35" s="598"/>
      <c r="AL35" s="181"/>
      <c r="AM35" s="597" t="str">
        <f t="shared" ref="AM35:AM43" si="0">IF(AO35="","",AM34+1)</f>
        <v/>
      </c>
      <c r="AN35" s="597"/>
      <c r="AO35" s="598"/>
      <c r="AP35" s="598"/>
      <c r="AQ35" s="598"/>
      <c r="AR35" s="598"/>
      <c r="AS35" s="598"/>
      <c r="AT35" s="598"/>
      <c r="AU35" s="598"/>
      <c r="AV35" s="598"/>
      <c r="AW35" s="598"/>
      <c r="AX35" s="598"/>
      <c r="AY35" s="598"/>
      <c r="AZ35" s="598"/>
      <c r="BA35" s="598"/>
      <c r="BB35" s="598"/>
      <c r="BC35" s="598"/>
      <c r="BD35" s="181"/>
      <c r="BE35" s="597" t="str">
        <f t="shared" ref="BE35:BE43" si="1">IF(BG35="","",BE34+1)</f>
        <v/>
      </c>
      <c r="BF35" s="597"/>
      <c r="BG35" s="598"/>
      <c r="BH35" s="598"/>
      <c r="BI35" s="598"/>
      <c r="BJ35" s="598"/>
      <c r="BK35" s="598"/>
      <c r="BL35" s="598"/>
      <c r="BM35" s="598"/>
      <c r="BN35" s="598"/>
      <c r="BO35" s="598"/>
      <c r="BP35" s="598"/>
      <c r="BQ35" s="598"/>
      <c r="BR35" s="598"/>
      <c r="BS35" s="598"/>
      <c r="BT35" s="598"/>
      <c r="BU35" s="598"/>
      <c r="BV35" s="181"/>
      <c r="BW35" s="597">
        <f t="shared" ref="BW35:BW43" si="2">IF(BY35="","",BW34+1)</f>
        <v>8</v>
      </c>
      <c r="BX35" s="597"/>
      <c r="BY35" s="598" t="str">
        <f>IF('各会計、関係団体の財政状況及び健全化判断比率'!B69="","",'各会計、関係団体の財政状況及び健全化判断比率'!B69)</f>
        <v>三戸地区環境整備事務組合</v>
      </c>
      <c r="BZ35" s="598"/>
      <c r="CA35" s="598"/>
      <c r="CB35" s="598"/>
      <c r="CC35" s="598"/>
      <c r="CD35" s="598"/>
      <c r="CE35" s="598"/>
      <c r="CF35" s="598"/>
      <c r="CG35" s="598"/>
      <c r="CH35" s="598"/>
      <c r="CI35" s="598"/>
      <c r="CJ35" s="598"/>
      <c r="CK35" s="598"/>
      <c r="CL35" s="598"/>
      <c r="CM35" s="598"/>
      <c r="CN35" s="181"/>
      <c r="CO35" s="597">
        <f t="shared" ref="CO35:CO43" si="3">IF(CQ35="","",CO34+1)</f>
        <v>16</v>
      </c>
      <c r="CP35" s="597"/>
      <c r="CQ35" s="598" t="str">
        <f>IF('各会計、関係団体の財政状況及び健全化判断比率'!BS8="","",'各会計、関係団体の財政状況及び健全化判断比率'!BS8)</f>
        <v>(一財)田子町にんにく国際交流協会</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15">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f t="shared" ref="U36:U43" si="4">IF(W36="","",U35+1)</f>
        <v>4</v>
      </c>
      <c r="V36" s="597"/>
      <c r="W36" s="598" t="str">
        <f>IF('各会計、関係団体の財政状況及び健全化判断比率'!B30="","",'各会計、関係団体の財政状況及び健全化判断比率'!B30)</f>
        <v>介護保険事業勘定特別会計</v>
      </c>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9</v>
      </c>
      <c r="BX36" s="597"/>
      <c r="BY36" s="598" t="str">
        <f>IF('各会計、関係団体の財政状況及び健全化判断比率'!B70="","",'各会計、関係団体の財政状況及び健全化判断比率'!B70)</f>
        <v>青森県市町村総合事務組合</v>
      </c>
      <c r="BZ36" s="598"/>
      <c r="CA36" s="598"/>
      <c r="CB36" s="598"/>
      <c r="CC36" s="598"/>
      <c r="CD36" s="598"/>
      <c r="CE36" s="598"/>
      <c r="CF36" s="598"/>
      <c r="CG36" s="598"/>
      <c r="CH36" s="598"/>
      <c r="CI36" s="598"/>
      <c r="CJ36" s="598"/>
      <c r="CK36" s="598"/>
      <c r="CL36" s="598"/>
      <c r="CM36" s="598"/>
      <c r="CN36" s="181"/>
      <c r="CO36" s="597" t="str">
        <f t="shared" si="3"/>
        <v/>
      </c>
      <c r="CP36" s="597"/>
      <c r="CQ36" s="598" t="str">
        <f>IF('各会計、関係団体の財政状況及び健全化判断比率'!BS9="","",'各会計、関係団体の財政状況及び健全化判断比率'!BS9)</f>
        <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15">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f t="shared" si="4"/>
        <v>5</v>
      </c>
      <c r="V37" s="597"/>
      <c r="W37" s="598" t="str">
        <f>IF('各会計、関係団体の財政状況及び健全化判断比率'!B31="","",'各会計、関係団体の財政状況及び健全化判断比率'!B31)</f>
        <v>後期高齢者医療特別会計</v>
      </c>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10</v>
      </c>
      <c r="BX37" s="597"/>
      <c r="BY37" s="598" t="str">
        <f>IF('各会計、関係団体の財政状況及び健全化判断比率'!B71="","",'各会計、関係団体の財政状況及び健全化判断比率'!B71)</f>
        <v>八戸地域広域市町村圏事務組合</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15">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11</v>
      </c>
      <c r="BX38" s="597"/>
      <c r="BY38" s="598" t="str">
        <f>IF('各会計、関係団体の財政状況及び健全化判断比率'!B72="","",'各会計、関係団体の財政状況及び健全化判断比率'!B72)</f>
        <v>田子高原広域事務組合</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15">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12</v>
      </c>
      <c r="BX39" s="597"/>
      <c r="BY39" s="598" t="str">
        <f>IF('各会計、関係団体の財政状況及び健全化判断比率'!B73="","",'各会計、関係団体の財政状況及び健全化判断比率'!B73)</f>
        <v>青森県交通災害共済組合</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15">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f t="shared" si="2"/>
        <v>13</v>
      </c>
      <c r="BX40" s="597"/>
      <c r="BY40" s="598" t="str">
        <f>IF('各会計、関係団体の財政状況及び健全化判断比率'!B74="","",'各会計、関係団体の財政状況及び健全化判断比率'!B74)</f>
        <v>青森県後期高齢者医療広域連合(一般会計)</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15">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f t="shared" si="2"/>
        <v>14</v>
      </c>
      <c r="BX41" s="597"/>
      <c r="BY41" s="598" t="str">
        <f>IF('各会計、関係団体の財政状況及び健全化判断比率'!B75="","",'各会計、関係団体の財政状況及び健全化判断比率'!B75)</f>
        <v>青森県後期高齢者医療広域連合(高齢者医療特別会計)</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15">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t="str">
        <f t="shared" si="2"/>
        <v/>
      </c>
      <c r="BX42" s="597"/>
      <c r="BY42" s="598" t="str">
        <f>IF('各会計、関係団体の財政状況及び健全化判断比率'!B76="","",'各会計、関係団体の財政状況及び健全化判断比率'!B76)</f>
        <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15">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194</v>
      </c>
      <c r="E46" s="600" t="s">
        <v>195</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15">
      <c r="E47" s="600" t="s">
        <v>196</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15">
      <c r="E48" s="600" t="s">
        <v>197</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15">
      <c r="E49" s="601" t="s">
        <v>198</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15">
      <c r="E50" s="600" t="s">
        <v>199</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15">
      <c r="E51" s="600" t="s">
        <v>200</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15">
      <c r="E52" s="600" t="s">
        <v>201</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15">
      <c r="E53" s="600" t="s">
        <v>202</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15"/>
    <row r="55" spans="5:113" x14ac:dyDescent="0.15"/>
    <row r="56" spans="5:113" x14ac:dyDescent="0.15"/>
  </sheetData>
  <sheetProtection algorithmName="SHA-512" hashValue="Pg47pJIPvSDc2HQSydk4z/x5v3Qicq5CEFmvhon/DKnEMZ+M4BVEibelSzsvtOZ4kh9j5flJhWXihlFhiHPJ9A==" saltValue="IYcDGwPpcpf1WRbLWcpw9w=="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8" scale="80"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topLeftCell="AL16" workbookViewId="0">
      <selection activeCell="BG35" sqref="BG35:CB35"/>
    </sheetView>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203</v>
      </c>
      <c r="DI1" s="603"/>
      <c r="DJ1" s="603"/>
      <c r="DK1" s="603"/>
      <c r="DL1" s="603"/>
      <c r="DM1" s="603"/>
      <c r="DN1" s="604"/>
      <c r="DO1" s="214"/>
      <c r="DP1" s="602" t="s">
        <v>204</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15">
      <c r="B2" s="215" t="s">
        <v>205</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05" t="s">
        <v>206</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207</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208</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5" t="s">
        <v>1</v>
      </c>
      <c r="C4" s="606"/>
      <c r="D4" s="606"/>
      <c r="E4" s="606"/>
      <c r="F4" s="606"/>
      <c r="G4" s="606"/>
      <c r="H4" s="606"/>
      <c r="I4" s="606"/>
      <c r="J4" s="606"/>
      <c r="K4" s="606"/>
      <c r="L4" s="606"/>
      <c r="M4" s="606"/>
      <c r="N4" s="606"/>
      <c r="O4" s="606"/>
      <c r="P4" s="606"/>
      <c r="Q4" s="607"/>
      <c r="R4" s="605" t="s">
        <v>209</v>
      </c>
      <c r="S4" s="606"/>
      <c r="T4" s="606"/>
      <c r="U4" s="606"/>
      <c r="V4" s="606"/>
      <c r="W4" s="606"/>
      <c r="X4" s="606"/>
      <c r="Y4" s="607"/>
      <c r="Z4" s="605" t="s">
        <v>210</v>
      </c>
      <c r="AA4" s="606"/>
      <c r="AB4" s="606"/>
      <c r="AC4" s="607"/>
      <c r="AD4" s="605" t="s">
        <v>211</v>
      </c>
      <c r="AE4" s="606"/>
      <c r="AF4" s="606"/>
      <c r="AG4" s="606"/>
      <c r="AH4" s="606"/>
      <c r="AI4" s="606"/>
      <c r="AJ4" s="606"/>
      <c r="AK4" s="607"/>
      <c r="AL4" s="605" t="s">
        <v>210</v>
      </c>
      <c r="AM4" s="606"/>
      <c r="AN4" s="606"/>
      <c r="AO4" s="607"/>
      <c r="AP4" s="608" t="s">
        <v>212</v>
      </c>
      <c r="AQ4" s="608"/>
      <c r="AR4" s="608"/>
      <c r="AS4" s="608"/>
      <c r="AT4" s="608"/>
      <c r="AU4" s="608"/>
      <c r="AV4" s="608"/>
      <c r="AW4" s="608"/>
      <c r="AX4" s="608"/>
      <c r="AY4" s="608"/>
      <c r="AZ4" s="608"/>
      <c r="BA4" s="608"/>
      <c r="BB4" s="608"/>
      <c r="BC4" s="608"/>
      <c r="BD4" s="608"/>
      <c r="BE4" s="608"/>
      <c r="BF4" s="608"/>
      <c r="BG4" s="608" t="s">
        <v>213</v>
      </c>
      <c r="BH4" s="608"/>
      <c r="BI4" s="608"/>
      <c r="BJ4" s="608"/>
      <c r="BK4" s="608"/>
      <c r="BL4" s="608"/>
      <c r="BM4" s="608"/>
      <c r="BN4" s="608"/>
      <c r="BO4" s="608" t="s">
        <v>210</v>
      </c>
      <c r="BP4" s="608"/>
      <c r="BQ4" s="608"/>
      <c r="BR4" s="608"/>
      <c r="BS4" s="608" t="s">
        <v>214</v>
      </c>
      <c r="BT4" s="608"/>
      <c r="BU4" s="608"/>
      <c r="BV4" s="608"/>
      <c r="BW4" s="608"/>
      <c r="BX4" s="608"/>
      <c r="BY4" s="608"/>
      <c r="BZ4" s="608"/>
      <c r="CA4" s="608"/>
      <c r="CB4" s="608"/>
      <c r="CD4" s="605" t="s">
        <v>215</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15">
      <c r="B5" s="609" t="s">
        <v>216</v>
      </c>
      <c r="C5" s="610"/>
      <c r="D5" s="610"/>
      <c r="E5" s="610"/>
      <c r="F5" s="610"/>
      <c r="G5" s="610"/>
      <c r="H5" s="610"/>
      <c r="I5" s="610"/>
      <c r="J5" s="610"/>
      <c r="K5" s="610"/>
      <c r="L5" s="610"/>
      <c r="M5" s="610"/>
      <c r="N5" s="610"/>
      <c r="O5" s="610"/>
      <c r="P5" s="610"/>
      <c r="Q5" s="611"/>
      <c r="R5" s="612">
        <v>486575</v>
      </c>
      <c r="S5" s="613"/>
      <c r="T5" s="613"/>
      <c r="U5" s="613"/>
      <c r="V5" s="613"/>
      <c r="W5" s="613"/>
      <c r="X5" s="613"/>
      <c r="Y5" s="614"/>
      <c r="Z5" s="615">
        <v>9.6999999999999993</v>
      </c>
      <c r="AA5" s="615"/>
      <c r="AB5" s="615"/>
      <c r="AC5" s="615"/>
      <c r="AD5" s="616">
        <v>486575</v>
      </c>
      <c r="AE5" s="616"/>
      <c r="AF5" s="616"/>
      <c r="AG5" s="616"/>
      <c r="AH5" s="616"/>
      <c r="AI5" s="616"/>
      <c r="AJ5" s="616"/>
      <c r="AK5" s="616"/>
      <c r="AL5" s="617">
        <v>16</v>
      </c>
      <c r="AM5" s="618"/>
      <c r="AN5" s="618"/>
      <c r="AO5" s="619"/>
      <c r="AP5" s="609" t="s">
        <v>217</v>
      </c>
      <c r="AQ5" s="610"/>
      <c r="AR5" s="610"/>
      <c r="AS5" s="610"/>
      <c r="AT5" s="610"/>
      <c r="AU5" s="610"/>
      <c r="AV5" s="610"/>
      <c r="AW5" s="610"/>
      <c r="AX5" s="610"/>
      <c r="AY5" s="610"/>
      <c r="AZ5" s="610"/>
      <c r="BA5" s="610"/>
      <c r="BB5" s="610"/>
      <c r="BC5" s="610"/>
      <c r="BD5" s="610"/>
      <c r="BE5" s="610"/>
      <c r="BF5" s="611"/>
      <c r="BG5" s="623">
        <v>486575</v>
      </c>
      <c r="BH5" s="624"/>
      <c r="BI5" s="624"/>
      <c r="BJ5" s="624"/>
      <c r="BK5" s="624"/>
      <c r="BL5" s="624"/>
      <c r="BM5" s="624"/>
      <c r="BN5" s="625"/>
      <c r="BO5" s="626">
        <v>100</v>
      </c>
      <c r="BP5" s="626"/>
      <c r="BQ5" s="626"/>
      <c r="BR5" s="626"/>
      <c r="BS5" s="627" t="s">
        <v>122</v>
      </c>
      <c r="BT5" s="627"/>
      <c r="BU5" s="627"/>
      <c r="BV5" s="627"/>
      <c r="BW5" s="627"/>
      <c r="BX5" s="627"/>
      <c r="BY5" s="627"/>
      <c r="BZ5" s="627"/>
      <c r="CA5" s="627"/>
      <c r="CB5" s="631"/>
      <c r="CD5" s="605" t="s">
        <v>212</v>
      </c>
      <c r="CE5" s="606"/>
      <c r="CF5" s="606"/>
      <c r="CG5" s="606"/>
      <c r="CH5" s="606"/>
      <c r="CI5" s="606"/>
      <c r="CJ5" s="606"/>
      <c r="CK5" s="606"/>
      <c r="CL5" s="606"/>
      <c r="CM5" s="606"/>
      <c r="CN5" s="606"/>
      <c r="CO5" s="606"/>
      <c r="CP5" s="606"/>
      <c r="CQ5" s="607"/>
      <c r="CR5" s="605" t="s">
        <v>218</v>
      </c>
      <c r="CS5" s="606"/>
      <c r="CT5" s="606"/>
      <c r="CU5" s="606"/>
      <c r="CV5" s="606"/>
      <c r="CW5" s="606"/>
      <c r="CX5" s="606"/>
      <c r="CY5" s="607"/>
      <c r="CZ5" s="605" t="s">
        <v>210</v>
      </c>
      <c r="DA5" s="606"/>
      <c r="DB5" s="606"/>
      <c r="DC5" s="607"/>
      <c r="DD5" s="605" t="s">
        <v>219</v>
      </c>
      <c r="DE5" s="606"/>
      <c r="DF5" s="606"/>
      <c r="DG5" s="606"/>
      <c r="DH5" s="606"/>
      <c r="DI5" s="606"/>
      <c r="DJ5" s="606"/>
      <c r="DK5" s="606"/>
      <c r="DL5" s="606"/>
      <c r="DM5" s="606"/>
      <c r="DN5" s="606"/>
      <c r="DO5" s="606"/>
      <c r="DP5" s="607"/>
      <c r="DQ5" s="605" t="s">
        <v>220</v>
      </c>
      <c r="DR5" s="606"/>
      <c r="DS5" s="606"/>
      <c r="DT5" s="606"/>
      <c r="DU5" s="606"/>
      <c r="DV5" s="606"/>
      <c r="DW5" s="606"/>
      <c r="DX5" s="606"/>
      <c r="DY5" s="606"/>
      <c r="DZ5" s="606"/>
      <c r="EA5" s="606"/>
      <c r="EB5" s="606"/>
      <c r="EC5" s="607"/>
    </row>
    <row r="6" spans="2:143" ht="11.25" customHeight="1" x14ac:dyDescent="0.15">
      <c r="B6" s="620" t="s">
        <v>221</v>
      </c>
      <c r="C6" s="621"/>
      <c r="D6" s="621"/>
      <c r="E6" s="621"/>
      <c r="F6" s="621"/>
      <c r="G6" s="621"/>
      <c r="H6" s="621"/>
      <c r="I6" s="621"/>
      <c r="J6" s="621"/>
      <c r="K6" s="621"/>
      <c r="L6" s="621"/>
      <c r="M6" s="621"/>
      <c r="N6" s="621"/>
      <c r="O6" s="621"/>
      <c r="P6" s="621"/>
      <c r="Q6" s="622"/>
      <c r="R6" s="623">
        <v>108408</v>
      </c>
      <c r="S6" s="624"/>
      <c r="T6" s="624"/>
      <c r="U6" s="624"/>
      <c r="V6" s="624"/>
      <c r="W6" s="624"/>
      <c r="X6" s="624"/>
      <c r="Y6" s="625"/>
      <c r="Z6" s="626">
        <v>2.2000000000000002</v>
      </c>
      <c r="AA6" s="626"/>
      <c r="AB6" s="626"/>
      <c r="AC6" s="626"/>
      <c r="AD6" s="627">
        <v>108408</v>
      </c>
      <c r="AE6" s="627"/>
      <c r="AF6" s="627"/>
      <c r="AG6" s="627"/>
      <c r="AH6" s="627"/>
      <c r="AI6" s="627"/>
      <c r="AJ6" s="627"/>
      <c r="AK6" s="627"/>
      <c r="AL6" s="628">
        <v>3.6</v>
      </c>
      <c r="AM6" s="629"/>
      <c r="AN6" s="629"/>
      <c r="AO6" s="630"/>
      <c r="AP6" s="620" t="s">
        <v>222</v>
      </c>
      <c r="AQ6" s="621"/>
      <c r="AR6" s="621"/>
      <c r="AS6" s="621"/>
      <c r="AT6" s="621"/>
      <c r="AU6" s="621"/>
      <c r="AV6" s="621"/>
      <c r="AW6" s="621"/>
      <c r="AX6" s="621"/>
      <c r="AY6" s="621"/>
      <c r="AZ6" s="621"/>
      <c r="BA6" s="621"/>
      <c r="BB6" s="621"/>
      <c r="BC6" s="621"/>
      <c r="BD6" s="621"/>
      <c r="BE6" s="621"/>
      <c r="BF6" s="622"/>
      <c r="BG6" s="623">
        <v>486575</v>
      </c>
      <c r="BH6" s="624"/>
      <c r="BI6" s="624"/>
      <c r="BJ6" s="624"/>
      <c r="BK6" s="624"/>
      <c r="BL6" s="624"/>
      <c r="BM6" s="624"/>
      <c r="BN6" s="625"/>
      <c r="BO6" s="626">
        <v>100</v>
      </c>
      <c r="BP6" s="626"/>
      <c r="BQ6" s="626"/>
      <c r="BR6" s="626"/>
      <c r="BS6" s="627" t="s">
        <v>122</v>
      </c>
      <c r="BT6" s="627"/>
      <c r="BU6" s="627"/>
      <c r="BV6" s="627"/>
      <c r="BW6" s="627"/>
      <c r="BX6" s="627"/>
      <c r="BY6" s="627"/>
      <c r="BZ6" s="627"/>
      <c r="CA6" s="627"/>
      <c r="CB6" s="631"/>
      <c r="CD6" s="609" t="s">
        <v>223</v>
      </c>
      <c r="CE6" s="610"/>
      <c r="CF6" s="610"/>
      <c r="CG6" s="610"/>
      <c r="CH6" s="610"/>
      <c r="CI6" s="610"/>
      <c r="CJ6" s="610"/>
      <c r="CK6" s="610"/>
      <c r="CL6" s="610"/>
      <c r="CM6" s="610"/>
      <c r="CN6" s="610"/>
      <c r="CO6" s="610"/>
      <c r="CP6" s="610"/>
      <c r="CQ6" s="611"/>
      <c r="CR6" s="623">
        <v>76890</v>
      </c>
      <c r="CS6" s="624"/>
      <c r="CT6" s="624"/>
      <c r="CU6" s="624"/>
      <c r="CV6" s="624"/>
      <c r="CW6" s="624"/>
      <c r="CX6" s="624"/>
      <c r="CY6" s="625"/>
      <c r="CZ6" s="617">
        <v>1.6</v>
      </c>
      <c r="DA6" s="618"/>
      <c r="DB6" s="618"/>
      <c r="DC6" s="634"/>
      <c r="DD6" s="632" t="s">
        <v>122</v>
      </c>
      <c r="DE6" s="624"/>
      <c r="DF6" s="624"/>
      <c r="DG6" s="624"/>
      <c r="DH6" s="624"/>
      <c r="DI6" s="624"/>
      <c r="DJ6" s="624"/>
      <c r="DK6" s="624"/>
      <c r="DL6" s="624"/>
      <c r="DM6" s="624"/>
      <c r="DN6" s="624"/>
      <c r="DO6" s="624"/>
      <c r="DP6" s="625"/>
      <c r="DQ6" s="632">
        <v>76890</v>
      </c>
      <c r="DR6" s="624"/>
      <c r="DS6" s="624"/>
      <c r="DT6" s="624"/>
      <c r="DU6" s="624"/>
      <c r="DV6" s="624"/>
      <c r="DW6" s="624"/>
      <c r="DX6" s="624"/>
      <c r="DY6" s="624"/>
      <c r="DZ6" s="624"/>
      <c r="EA6" s="624"/>
      <c r="EB6" s="624"/>
      <c r="EC6" s="633"/>
    </row>
    <row r="7" spans="2:143" ht="11.25" customHeight="1" x14ac:dyDescent="0.15">
      <c r="B7" s="620" t="s">
        <v>224</v>
      </c>
      <c r="C7" s="621"/>
      <c r="D7" s="621"/>
      <c r="E7" s="621"/>
      <c r="F7" s="621"/>
      <c r="G7" s="621"/>
      <c r="H7" s="621"/>
      <c r="I7" s="621"/>
      <c r="J7" s="621"/>
      <c r="K7" s="621"/>
      <c r="L7" s="621"/>
      <c r="M7" s="621"/>
      <c r="N7" s="621"/>
      <c r="O7" s="621"/>
      <c r="P7" s="621"/>
      <c r="Q7" s="622"/>
      <c r="R7" s="623">
        <v>150</v>
      </c>
      <c r="S7" s="624"/>
      <c r="T7" s="624"/>
      <c r="U7" s="624"/>
      <c r="V7" s="624"/>
      <c r="W7" s="624"/>
      <c r="X7" s="624"/>
      <c r="Y7" s="625"/>
      <c r="Z7" s="626">
        <v>0</v>
      </c>
      <c r="AA7" s="626"/>
      <c r="AB7" s="626"/>
      <c r="AC7" s="626"/>
      <c r="AD7" s="627">
        <v>150</v>
      </c>
      <c r="AE7" s="627"/>
      <c r="AF7" s="627"/>
      <c r="AG7" s="627"/>
      <c r="AH7" s="627"/>
      <c r="AI7" s="627"/>
      <c r="AJ7" s="627"/>
      <c r="AK7" s="627"/>
      <c r="AL7" s="628">
        <v>0</v>
      </c>
      <c r="AM7" s="629"/>
      <c r="AN7" s="629"/>
      <c r="AO7" s="630"/>
      <c r="AP7" s="620" t="s">
        <v>225</v>
      </c>
      <c r="AQ7" s="621"/>
      <c r="AR7" s="621"/>
      <c r="AS7" s="621"/>
      <c r="AT7" s="621"/>
      <c r="AU7" s="621"/>
      <c r="AV7" s="621"/>
      <c r="AW7" s="621"/>
      <c r="AX7" s="621"/>
      <c r="AY7" s="621"/>
      <c r="AZ7" s="621"/>
      <c r="BA7" s="621"/>
      <c r="BB7" s="621"/>
      <c r="BC7" s="621"/>
      <c r="BD7" s="621"/>
      <c r="BE7" s="621"/>
      <c r="BF7" s="622"/>
      <c r="BG7" s="623">
        <v>168917</v>
      </c>
      <c r="BH7" s="624"/>
      <c r="BI7" s="624"/>
      <c r="BJ7" s="624"/>
      <c r="BK7" s="624"/>
      <c r="BL7" s="624"/>
      <c r="BM7" s="624"/>
      <c r="BN7" s="625"/>
      <c r="BO7" s="626">
        <v>34.700000000000003</v>
      </c>
      <c r="BP7" s="626"/>
      <c r="BQ7" s="626"/>
      <c r="BR7" s="626"/>
      <c r="BS7" s="627" t="s">
        <v>122</v>
      </c>
      <c r="BT7" s="627"/>
      <c r="BU7" s="627"/>
      <c r="BV7" s="627"/>
      <c r="BW7" s="627"/>
      <c r="BX7" s="627"/>
      <c r="BY7" s="627"/>
      <c r="BZ7" s="627"/>
      <c r="CA7" s="627"/>
      <c r="CB7" s="631"/>
      <c r="CD7" s="620" t="s">
        <v>226</v>
      </c>
      <c r="CE7" s="621"/>
      <c r="CF7" s="621"/>
      <c r="CG7" s="621"/>
      <c r="CH7" s="621"/>
      <c r="CI7" s="621"/>
      <c r="CJ7" s="621"/>
      <c r="CK7" s="621"/>
      <c r="CL7" s="621"/>
      <c r="CM7" s="621"/>
      <c r="CN7" s="621"/>
      <c r="CO7" s="621"/>
      <c r="CP7" s="621"/>
      <c r="CQ7" s="622"/>
      <c r="CR7" s="623">
        <v>829223</v>
      </c>
      <c r="CS7" s="624"/>
      <c r="CT7" s="624"/>
      <c r="CU7" s="624"/>
      <c r="CV7" s="624"/>
      <c r="CW7" s="624"/>
      <c r="CX7" s="624"/>
      <c r="CY7" s="625"/>
      <c r="CZ7" s="626">
        <v>17</v>
      </c>
      <c r="DA7" s="626"/>
      <c r="DB7" s="626"/>
      <c r="DC7" s="626"/>
      <c r="DD7" s="632">
        <v>25546</v>
      </c>
      <c r="DE7" s="624"/>
      <c r="DF7" s="624"/>
      <c r="DG7" s="624"/>
      <c r="DH7" s="624"/>
      <c r="DI7" s="624"/>
      <c r="DJ7" s="624"/>
      <c r="DK7" s="624"/>
      <c r="DL7" s="624"/>
      <c r="DM7" s="624"/>
      <c r="DN7" s="624"/>
      <c r="DO7" s="624"/>
      <c r="DP7" s="625"/>
      <c r="DQ7" s="632">
        <v>760415</v>
      </c>
      <c r="DR7" s="624"/>
      <c r="DS7" s="624"/>
      <c r="DT7" s="624"/>
      <c r="DU7" s="624"/>
      <c r="DV7" s="624"/>
      <c r="DW7" s="624"/>
      <c r="DX7" s="624"/>
      <c r="DY7" s="624"/>
      <c r="DZ7" s="624"/>
      <c r="EA7" s="624"/>
      <c r="EB7" s="624"/>
      <c r="EC7" s="633"/>
    </row>
    <row r="8" spans="2:143" ht="11.25" customHeight="1" x14ac:dyDescent="0.15">
      <c r="B8" s="620" t="s">
        <v>227</v>
      </c>
      <c r="C8" s="621"/>
      <c r="D8" s="621"/>
      <c r="E8" s="621"/>
      <c r="F8" s="621"/>
      <c r="G8" s="621"/>
      <c r="H8" s="621"/>
      <c r="I8" s="621"/>
      <c r="J8" s="621"/>
      <c r="K8" s="621"/>
      <c r="L8" s="621"/>
      <c r="M8" s="621"/>
      <c r="N8" s="621"/>
      <c r="O8" s="621"/>
      <c r="P8" s="621"/>
      <c r="Q8" s="622"/>
      <c r="R8" s="623">
        <v>1121</v>
      </c>
      <c r="S8" s="624"/>
      <c r="T8" s="624"/>
      <c r="U8" s="624"/>
      <c r="V8" s="624"/>
      <c r="W8" s="624"/>
      <c r="X8" s="624"/>
      <c r="Y8" s="625"/>
      <c r="Z8" s="626">
        <v>0</v>
      </c>
      <c r="AA8" s="626"/>
      <c r="AB8" s="626"/>
      <c r="AC8" s="626"/>
      <c r="AD8" s="627">
        <v>1121</v>
      </c>
      <c r="AE8" s="627"/>
      <c r="AF8" s="627"/>
      <c r="AG8" s="627"/>
      <c r="AH8" s="627"/>
      <c r="AI8" s="627"/>
      <c r="AJ8" s="627"/>
      <c r="AK8" s="627"/>
      <c r="AL8" s="628">
        <v>0</v>
      </c>
      <c r="AM8" s="629"/>
      <c r="AN8" s="629"/>
      <c r="AO8" s="630"/>
      <c r="AP8" s="620" t="s">
        <v>228</v>
      </c>
      <c r="AQ8" s="621"/>
      <c r="AR8" s="621"/>
      <c r="AS8" s="621"/>
      <c r="AT8" s="621"/>
      <c r="AU8" s="621"/>
      <c r="AV8" s="621"/>
      <c r="AW8" s="621"/>
      <c r="AX8" s="621"/>
      <c r="AY8" s="621"/>
      <c r="AZ8" s="621"/>
      <c r="BA8" s="621"/>
      <c r="BB8" s="621"/>
      <c r="BC8" s="621"/>
      <c r="BD8" s="621"/>
      <c r="BE8" s="621"/>
      <c r="BF8" s="622"/>
      <c r="BG8" s="623">
        <v>7909</v>
      </c>
      <c r="BH8" s="624"/>
      <c r="BI8" s="624"/>
      <c r="BJ8" s="624"/>
      <c r="BK8" s="624"/>
      <c r="BL8" s="624"/>
      <c r="BM8" s="624"/>
      <c r="BN8" s="625"/>
      <c r="BO8" s="626">
        <v>1.6</v>
      </c>
      <c r="BP8" s="626"/>
      <c r="BQ8" s="626"/>
      <c r="BR8" s="626"/>
      <c r="BS8" s="627" t="s">
        <v>122</v>
      </c>
      <c r="BT8" s="627"/>
      <c r="BU8" s="627"/>
      <c r="BV8" s="627"/>
      <c r="BW8" s="627"/>
      <c r="BX8" s="627"/>
      <c r="BY8" s="627"/>
      <c r="BZ8" s="627"/>
      <c r="CA8" s="627"/>
      <c r="CB8" s="631"/>
      <c r="CD8" s="620" t="s">
        <v>229</v>
      </c>
      <c r="CE8" s="621"/>
      <c r="CF8" s="621"/>
      <c r="CG8" s="621"/>
      <c r="CH8" s="621"/>
      <c r="CI8" s="621"/>
      <c r="CJ8" s="621"/>
      <c r="CK8" s="621"/>
      <c r="CL8" s="621"/>
      <c r="CM8" s="621"/>
      <c r="CN8" s="621"/>
      <c r="CO8" s="621"/>
      <c r="CP8" s="621"/>
      <c r="CQ8" s="622"/>
      <c r="CR8" s="623">
        <v>1201983</v>
      </c>
      <c r="CS8" s="624"/>
      <c r="CT8" s="624"/>
      <c r="CU8" s="624"/>
      <c r="CV8" s="624"/>
      <c r="CW8" s="624"/>
      <c r="CX8" s="624"/>
      <c r="CY8" s="625"/>
      <c r="CZ8" s="626">
        <v>24.6</v>
      </c>
      <c r="DA8" s="626"/>
      <c r="DB8" s="626"/>
      <c r="DC8" s="626"/>
      <c r="DD8" s="632" t="s">
        <v>122</v>
      </c>
      <c r="DE8" s="624"/>
      <c r="DF8" s="624"/>
      <c r="DG8" s="624"/>
      <c r="DH8" s="624"/>
      <c r="DI8" s="624"/>
      <c r="DJ8" s="624"/>
      <c r="DK8" s="624"/>
      <c r="DL8" s="624"/>
      <c r="DM8" s="624"/>
      <c r="DN8" s="624"/>
      <c r="DO8" s="624"/>
      <c r="DP8" s="625"/>
      <c r="DQ8" s="632">
        <v>667100</v>
      </c>
      <c r="DR8" s="624"/>
      <c r="DS8" s="624"/>
      <c r="DT8" s="624"/>
      <c r="DU8" s="624"/>
      <c r="DV8" s="624"/>
      <c r="DW8" s="624"/>
      <c r="DX8" s="624"/>
      <c r="DY8" s="624"/>
      <c r="DZ8" s="624"/>
      <c r="EA8" s="624"/>
      <c r="EB8" s="624"/>
      <c r="EC8" s="633"/>
    </row>
    <row r="9" spans="2:143" ht="11.25" customHeight="1" x14ac:dyDescent="0.15">
      <c r="B9" s="620" t="s">
        <v>230</v>
      </c>
      <c r="C9" s="621"/>
      <c r="D9" s="621"/>
      <c r="E9" s="621"/>
      <c r="F9" s="621"/>
      <c r="G9" s="621"/>
      <c r="H9" s="621"/>
      <c r="I9" s="621"/>
      <c r="J9" s="621"/>
      <c r="K9" s="621"/>
      <c r="L9" s="621"/>
      <c r="M9" s="621"/>
      <c r="N9" s="621"/>
      <c r="O9" s="621"/>
      <c r="P9" s="621"/>
      <c r="Q9" s="622"/>
      <c r="R9" s="623">
        <v>1197</v>
      </c>
      <c r="S9" s="624"/>
      <c r="T9" s="624"/>
      <c r="U9" s="624"/>
      <c r="V9" s="624"/>
      <c r="W9" s="624"/>
      <c r="X9" s="624"/>
      <c r="Y9" s="625"/>
      <c r="Z9" s="626">
        <v>0</v>
      </c>
      <c r="AA9" s="626"/>
      <c r="AB9" s="626"/>
      <c r="AC9" s="626"/>
      <c r="AD9" s="627">
        <v>1197</v>
      </c>
      <c r="AE9" s="627"/>
      <c r="AF9" s="627"/>
      <c r="AG9" s="627"/>
      <c r="AH9" s="627"/>
      <c r="AI9" s="627"/>
      <c r="AJ9" s="627"/>
      <c r="AK9" s="627"/>
      <c r="AL9" s="628">
        <v>0</v>
      </c>
      <c r="AM9" s="629"/>
      <c r="AN9" s="629"/>
      <c r="AO9" s="630"/>
      <c r="AP9" s="620" t="s">
        <v>231</v>
      </c>
      <c r="AQ9" s="621"/>
      <c r="AR9" s="621"/>
      <c r="AS9" s="621"/>
      <c r="AT9" s="621"/>
      <c r="AU9" s="621"/>
      <c r="AV9" s="621"/>
      <c r="AW9" s="621"/>
      <c r="AX9" s="621"/>
      <c r="AY9" s="621"/>
      <c r="AZ9" s="621"/>
      <c r="BA9" s="621"/>
      <c r="BB9" s="621"/>
      <c r="BC9" s="621"/>
      <c r="BD9" s="621"/>
      <c r="BE9" s="621"/>
      <c r="BF9" s="622"/>
      <c r="BG9" s="623">
        <v>142609</v>
      </c>
      <c r="BH9" s="624"/>
      <c r="BI9" s="624"/>
      <c r="BJ9" s="624"/>
      <c r="BK9" s="624"/>
      <c r="BL9" s="624"/>
      <c r="BM9" s="624"/>
      <c r="BN9" s="625"/>
      <c r="BO9" s="626">
        <v>29.3</v>
      </c>
      <c r="BP9" s="626"/>
      <c r="BQ9" s="626"/>
      <c r="BR9" s="626"/>
      <c r="BS9" s="627" t="s">
        <v>122</v>
      </c>
      <c r="BT9" s="627"/>
      <c r="BU9" s="627"/>
      <c r="BV9" s="627"/>
      <c r="BW9" s="627"/>
      <c r="BX9" s="627"/>
      <c r="BY9" s="627"/>
      <c r="BZ9" s="627"/>
      <c r="CA9" s="627"/>
      <c r="CB9" s="631"/>
      <c r="CD9" s="620" t="s">
        <v>232</v>
      </c>
      <c r="CE9" s="621"/>
      <c r="CF9" s="621"/>
      <c r="CG9" s="621"/>
      <c r="CH9" s="621"/>
      <c r="CI9" s="621"/>
      <c r="CJ9" s="621"/>
      <c r="CK9" s="621"/>
      <c r="CL9" s="621"/>
      <c r="CM9" s="621"/>
      <c r="CN9" s="621"/>
      <c r="CO9" s="621"/>
      <c r="CP9" s="621"/>
      <c r="CQ9" s="622"/>
      <c r="CR9" s="623">
        <v>498796</v>
      </c>
      <c r="CS9" s="624"/>
      <c r="CT9" s="624"/>
      <c r="CU9" s="624"/>
      <c r="CV9" s="624"/>
      <c r="CW9" s="624"/>
      <c r="CX9" s="624"/>
      <c r="CY9" s="625"/>
      <c r="CZ9" s="626">
        <v>10.199999999999999</v>
      </c>
      <c r="DA9" s="626"/>
      <c r="DB9" s="626"/>
      <c r="DC9" s="626"/>
      <c r="DD9" s="632">
        <v>4119</v>
      </c>
      <c r="DE9" s="624"/>
      <c r="DF9" s="624"/>
      <c r="DG9" s="624"/>
      <c r="DH9" s="624"/>
      <c r="DI9" s="624"/>
      <c r="DJ9" s="624"/>
      <c r="DK9" s="624"/>
      <c r="DL9" s="624"/>
      <c r="DM9" s="624"/>
      <c r="DN9" s="624"/>
      <c r="DO9" s="624"/>
      <c r="DP9" s="625"/>
      <c r="DQ9" s="632">
        <v>416432</v>
      </c>
      <c r="DR9" s="624"/>
      <c r="DS9" s="624"/>
      <c r="DT9" s="624"/>
      <c r="DU9" s="624"/>
      <c r="DV9" s="624"/>
      <c r="DW9" s="624"/>
      <c r="DX9" s="624"/>
      <c r="DY9" s="624"/>
      <c r="DZ9" s="624"/>
      <c r="EA9" s="624"/>
      <c r="EB9" s="624"/>
      <c r="EC9" s="633"/>
    </row>
    <row r="10" spans="2:143" ht="11.25" customHeight="1" x14ac:dyDescent="0.15">
      <c r="B10" s="620" t="s">
        <v>233</v>
      </c>
      <c r="C10" s="621"/>
      <c r="D10" s="621"/>
      <c r="E10" s="621"/>
      <c r="F10" s="621"/>
      <c r="G10" s="621"/>
      <c r="H10" s="621"/>
      <c r="I10" s="621"/>
      <c r="J10" s="621"/>
      <c r="K10" s="621"/>
      <c r="L10" s="621"/>
      <c r="M10" s="621"/>
      <c r="N10" s="621"/>
      <c r="O10" s="621"/>
      <c r="P10" s="621"/>
      <c r="Q10" s="622"/>
      <c r="R10" s="623" t="s">
        <v>122</v>
      </c>
      <c r="S10" s="624"/>
      <c r="T10" s="624"/>
      <c r="U10" s="624"/>
      <c r="V10" s="624"/>
      <c r="W10" s="624"/>
      <c r="X10" s="624"/>
      <c r="Y10" s="625"/>
      <c r="Z10" s="626" t="s">
        <v>122</v>
      </c>
      <c r="AA10" s="626"/>
      <c r="AB10" s="626"/>
      <c r="AC10" s="626"/>
      <c r="AD10" s="627" t="s">
        <v>122</v>
      </c>
      <c r="AE10" s="627"/>
      <c r="AF10" s="627"/>
      <c r="AG10" s="627"/>
      <c r="AH10" s="627"/>
      <c r="AI10" s="627"/>
      <c r="AJ10" s="627"/>
      <c r="AK10" s="627"/>
      <c r="AL10" s="628" t="s">
        <v>122</v>
      </c>
      <c r="AM10" s="629"/>
      <c r="AN10" s="629"/>
      <c r="AO10" s="630"/>
      <c r="AP10" s="620" t="s">
        <v>234</v>
      </c>
      <c r="AQ10" s="621"/>
      <c r="AR10" s="621"/>
      <c r="AS10" s="621"/>
      <c r="AT10" s="621"/>
      <c r="AU10" s="621"/>
      <c r="AV10" s="621"/>
      <c r="AW10" s="621"/>
      <c r="AX10" s="621"/>
      <c r="AY10" s="621"/>
      <c r="AZ10" s="621"/>
      <c r="BA10" s="621"/>
      <c r="BB10" s="621"/>
      <c r="BC10" s="621"/>
      <c r="BD10" s="621"/>
      <c r="BE10" s="621"/>
      <c r="BF10" s="622"/>
      <c r="BG10" s="623">
        <v>10032</v>
      </c>
      <c r="BH10" s="624"/>
      <c r="BI10" s="624"/>
      <c r="BJ10" s="624"/>
      <c r="BK10" s="624"/>
      <c r="BL10" s="624"/>
      <c r="BM10" s="624"/>
      <c r="BN10" s="625"/>
      <c r="BO10" s="626">
        <v>2.1</v>
      </c>
      <c r="BP10" s="626"/>
      <c r="BQ10" s="626"/>
      <c r="BR10" s="626"/>
      <c r="BS10" s="627" t="s">
        <v>122</v>
      </c>
      <c r="BT10" s="627"/>
      <c r="BU10" s="627"/>
      <c r="BV10" s="627"/>
      <c r="BW10" s="627"/>
      <c r="BX10" s="627"/>
      <c r="BY10" s="627"/>
      <c r="BZ10" s="627"/>
      <c r="CA10" s="627"/>
      <c r="CB10" s="631"/>
      <c r="CD10" s="620" t="s">
        <v>235</v>
      </c>
      <c r="CE10" s="621"/>
      <c r="CF10" s="621"/>
      <c r="CG10" s="621"/>
      <c r="CH10" s="621"/>
      <c r="CI10" s="621"/>
      <c r="CJ10" s="621"/>
      <c r="CK10" s="621"/>
      <c r="CL10" s="621"/>
      <c r="CM10" s="621"/>
      <c r="CN10" s="621"/>
      <c r="CO10" s="621"/>
      <c r="CP10" s="621"/>
      <c r="CQ10" s="622"/>
      <c r="CR10" s="623">
        <v>392</v>
      </c>
      <c r="CS10" s="624"/>
      <c r="CT10" s="624"/>
      <c r="CU10" s="624"/>
      <c r="CV10" s="624"/>
      <c r="CW10" s="624"/>
      <c r="CX10" s="624"/>
      <c r="CY10" s="625"/>
      <c r="CZ10" s="626">
        <v>0</v>
      </c>
      <c r="DA10" s="626"/>
      <c r="DB10" s="626"/>
      <c r="DC10" s="626"/>
      <c r="DD10" s="632" t="s">
        <v>122</v>
      </c>
      <c r="DE10" s="624"/>
      <c r="DF10" s="624"/>
      <c r="DG10" s="624"/>
      <c r="DH10" s="624"/>
      <c r="DI10" s="624"/>
      <c r="DJ10" s="624"/>
      <c r="DK10" s="624"/>
      <c r="DL10" s="624"/>
      <c r="DM10" s="624"/>
      <c r="DN10" s="624"/>
      <c r="DO10" s="624"/>
      <c r="DP10" s="625"/>
      <c r="DQ10" s="632">
        <v>392</v>
      </c>
      <c r="DR10" s="624"/>
      <c r="DS10" s="624"/>
      <c r="DT10" s="624"/>
      <c r="DU10" s="624"/>
      <c r="DV10" s="624"/>
      <c r="DW10" s="624"/>
      <c r="DX10" s="624"/>
      <c r="DY10" s="624"/>
      <c r="DZ10" s="624"/>
      <c r="EA10" s="624"/>
      <c r="EB10" s="624"/>
      <c r="EC10" s="633"/>
    </row>
    <row r="11" spans="2:143" ht="11.25" customHeight="1" x14ac:dyDescent="0.15">
      <c r="B11" s="620" t="s">
        <v>236</v>
      </c>
      <c r="C11" s="621"/>
      <c r="D11" s="621"/>
      <c r="E11" s="621"/>
      <c r="F11" s="621"/>
      <c r="G11" s="621"/>
      <c r="H11" s="621"/>
      <c r="I11" s="621"/>
      <c r="J11" s="621"/>
      <c r="K11" s="621"/>
      <c r="L11" s="621"/>
      <c r="M11" s="621"/>
      <c r="N11" s="621"/>
      <c r="O11" s="621"/>
      <c r="P11" s="621"/>
      <c r="Q11" s="622"/>
      <c r="R11" s="623">
        <v>121653</v>
      </c>
      <c r="S11" s="624"/>
      <c r="T11" s="624"/>
      <c r="U11" s="624"/>
      <c r="V11" s="624"/>
      <c r="W11" s="624"/>
      <c r="X11" s="624"/>
      <c r="Y11" s="625"/>
      <c r="Z11" s="628">
        <v>2.4</v>
      </c>
      <c r="AA11" s="629"/>
      <c r="AB11" s="629"/>
      <c r="AC11" s="635"/>
      <c r="AD11" s="632">
        <v>121653</v>
      </c>
      <c r="AE11" s="624"/>
      <c r="AF11" s="624"/>
      <c r="AG11" s="624"/>
      <c r="AH11" s="624"/>
      <c r="AI11" s="624"/>
      <c r="AJ11" s="624"/>
      <c r="AK11" s="625"/>
      <c r="AL11" s="628">
        <v>4</v>
      </c>
      <c r="AM11" s="629"/>
      <c r="AN11" s="629"/>
      <c r="AO11" s="630"/>
      <c r="AP11" s="620" t="s">
        <v>237</v>
      </c>
      <c r="AQ11" s="621"/>
      <c r="AR11" s="621"/>
      <c r="AS11" s="621"/>
      <c r="AT11" s="621"/>
      <c r="AU11" s="621"/>
      <c r="AV11" s="621"/>
      <c r="AW11" s="621"/>
      <c r="AX11" s="621"/>
      <c r="AY11" s="621"/>
      <c r="AZ11" s="621"/>
      <c r="BA11" s="621"/>
      <c r="BB11" s="621"/>
      <c r="BC11" s="621"/>
      <c r="BD11" s="621"/>
      <c r="BE11" s="621"/>
      <c r="BF11" s="622"/>
      <c r="BG11" s="623">
        <v>8367</v>
      </c>
      <c r="BH11" s="624"/>
      <c r="BI11" s="624"/>
      <c r="BJ11" s="624"/>
      <c r="BK11" s="624"/>
      <c r="BL11" s="624"/>
      <c r="BM11" s="624"/>
      <c r="BN11" s="625"/>
      <c r="BO11" s="626">
        <v>1.7</v>
      </c>
      <c r="BP11" s="626"/>
      <c r="BQ11" s="626"/>
      <c r="BR11" s="626"/>
      <c r="BS11" s="627" t="s">
        <v>122</v>
      </c>
      <c r="BT11" s="627"/>
      <c r="BU11" s="627"/>
      <c r="BV11" s="627"/>
      <c r="BW11" s="627"/>
      <c r="BX11" s="627"/>
      <c r="BY11" s="627"/>
      <c r="BZ11" s="627"/>
      <c r="CA11" s="627"/>
      <c r="CB11" s="631"/>
      <c r="CD11" s="620" t="s">
        <v>238</v>
      </c>
      <c r="CE11" s="621"/>
      <c r="CF11" s="621"/>
      <c r="CG11" s="621"/>
      <c r="CH11" s="621"/>
      <c r="CI11" s="621"/>
      <c r="CJ11" s="621"/>
      <c r="CK11" s="621"/>
      <c r="CL11" s="621"/>
      <c r="CM11" s="621"/>
      <c r="CN11" s="621"/>
      <c r="CO11" s="621"/>
      <c r="CP11" s="621"/>
      <c r="CQ11" s="622"/>
      <c r="CR11" s="623">
        <v>450850</v>
      </c>
      <c r="CS11" s="624"/>
      <c r="CT11" s="624"/>
      <c r="CU11" s="624"/>
      <c r="CV11" s="624"/>
      <c r="CW11" s="624"/>
      <c r="CX11" s="624"/>
      <c r="CY11" s="625"/>
      <c r="CZ11" s="626">
        <v>9.1999999999999993</v>
      </c>
      <c r="DA11" s="626"/>
      <c r="DB11" s="626"/>
      <c r="DC11" s="626"/>
      <c r="DD11" s="632">
        <v>66356</v>
      </c>
      <c r="DE11" s="624"/>
      <c r="DF11" s="624"/>
      <c r="DG11" s="624"/>
      <c r="DH11" s="624"/>
      <c r="DI11" s="624"/>
      <c r="DJ11" s="624"/>
      <c r="DK11" s="624"/>
      <c r="DL11" s="624"/>
      <c r="DM11" s="624"/>
      <c r="DN11" s="624"/>
      <c r="DO11" s="624"/>
      <c r="DP11" s="625"/>
      <c r="DQ11" s="632">
        <v>261822</v>
      </c>
      <c r="DR11" s="624"/>
      <c r="DS11" s="624"/>
      <c r="DT11" s="624"/>
      <c r="DU11" s="624"/>
      <c r="DV11" s="624"/>
      <c r="DW11" s="624"/>
      <c r="DX11" s="624"/>
      <c r="DY11" s="624"/>
      <c r="DZ11" s="624"/>
      <c r="EA11" s="624"/>
      <c r="EB11" s="624"/>
      <c r="EC11" s="633"/>
    </row>
    <row r="12" spans="2:143" ht="11.25" customHeight="1" x14ac:dyDescent="0.15">
      <c r="B12" s="620" t="s">
        <v>239</v>
      </c>
      <c r="C12" s="621"/>
      <c r="D12" s="621"/>
      <c r="E12" s="621"/>
      <c r="F12" s="621"/>
      <c r="G12" s="621"/>
      <c r="H12" s="621"/>
      <c r="I12" s="621"/>
      <c r="J12" s="621"/>
      <c r="K12" s="621"/>
      <c r="L12" s="621"/>
      <c r="M12" s="621"/>
      <c r="N12" s="621"/>
      <c r="O12" s="621"/>
      <c r="P12" s="621"/>
      <c r="Q12" s="622"/>
      <c r="R12" s="623" t="s">
        <v>122</v>
      </c>
      <c r="S12" s="624"/>
      <c r="T12" s="624"/>
      <c r="U12" s="624"/>
      <c r="V12" s="624"/>
      <c r="W12" s="624"/>
      <c r="X12" s="624"/>
      <c r="Y12" s="625"/>
      <c r="Z12" s="626" t="s">
        <v>122</v>
      </c>
      <c r="AA12" s="626"/>
      <c r="AB12" s="626"/>
      <c r="AC12" s="626"/>
      <c r="AD12" s="627" t="s">
        <v>122</v>
      </c>
      <c r="AE12" s="627"/>
      <c r="AF12" s="627"/>
      <c r="AG12" s="627"/>
      <c r="AH12" s="627"/>
      <c r="AI12" s="627"/>
      <c r="AJ12" s="627"/>
      <c r="AK12" s="627"/>
      <c r="AL12" s="628" t="s">
        <v>122</v>
      </c>
      <c r="AM12" s="629"/>
      <c r="AN12" s="629"/>
      <c r="AO12" s="630"/>
      <c r="AP12" s="620" t="s">
        <v>240</v>
      </c>
      <c r="AQ12" s="621"/>
      <c r="AR12" s="621"/>
      <c r="AS12" s="621"/>
      <c r="AT12" s="621"/>
      <c r="AU12" s="621"/>
      <c r="AV12" s="621"/>
      <c r="AW12" s="621"/>
      <c r="AX12" s="621"/>
      <c r="AY12" s="621"/>
      <c r="AZ12" s="621"/>
      <c r="BA12" s="621"/>
      <c r="BB12" s="621"/>
      <c r="BC12" s="621"/>
      <c r="BD12" s="621"/>
      <c r="BE12" s="621"/>
      <c r="BF12" s="622"/>
      <c r="BG12" s="623">
        <v>252286</v>
      </c>
      <c r="BH12" s="624"/>
      <c r="BI12" s="624"/>
      <c r="BJ12" s="624"/>
      <c r="BK12" s="624"/>
      <c r="BL12" s="624"/>
      <c r="BM12" s="624"/>
      <c r="BN12" s="625"/>
      <c r="BO12" s="626">
        <v>51.8</v>
      </c>
      <c r="BP12" s="626"/>
      <c r="BQ12" s="626"/>
      <c r="BR12" s="626"/>
      <c r="BS12" s="627" t="s">
        <v>122</v>
      </c>
      <c r="BT12" s="627"/>
      <c r="BU12" s="627"/>
      <c r="BV12" s="627"/>
      <c r="BW12" s="627"/>
      <c r="BX12" s="627"/>
      <c r="BY12" s="627"/>
      <c r="BZ12" s="627"/>
      <c r="CA12" s="627"/>
      <c r="CB12" s="631"/>
      <c r="CD12" s="620" t="s">
        <v>241</v>
      </c>
      <c r="CE12" s="621"/>
      <c r="CF12" s="621"/>
      <c r="CG12" s="621"/>
      <c r="CH12" s="621"/>
      <c r="CI12" s="621"/>
      <c r="CJ12" s="621"/>
      <c r="CK12" s="621"/>
      <c r="CL12" s="621"/>
      <c r="CM12" s="621"/>
      <c r="CN12" s="621"/>
      <c r="CO12" s="621"/>
      <c r="CP12" s="621"/>
      <c r="CQ12" s="622"/>
      <c r="CR12" s="623">
        <v>259731</v>
      </c>
      <c r="CS12" s="624"/>
      <c r="CT12" s="624"/>
      <c r="CU12" s="624"/>
      <c r="CV12" s="624"/>
      <c r="CW12" s="624"/>
      <c r="CX12" s="624"/>
      <c r="CY12" s="625"/>
      <c r="CZ12" s="626">
        <v>5.3</v>
      </c>
      <c r="DA12" s="626"/>
      <c r="DB12" s="626"/>
      <c r="DC12" s="626"/>
      <c r="DD12" s="632">
        <v>58861</v>
      </c>
      <c r="DE12" s="624"/>
      <c r="DF12" s="624"/>
      <c r="DG12" s="624"/>
      <c r="DH12" s="624"/>
      <c r="DI12" s="624"/>
      <c r="DJ12" s="624"/>
      <c r="DK12" s="624"/>
      <c r="DL12" s="624"/>
      <c r="DM12" s="624"/>
      <c r="DN12" s="624"/>
      <c r="DO12" s="624"/>
      <c r="DP12" s="625"/>
      <c r="DQ12" s="632">
        <v>165892</v>
      </c>
      <c r="DR12" s="624"/>
      <c r="DS12" s="624"/>
      <c r="DT12" s="624"/>
      <c r="DU12" s="624"/>
      <c r="DV12" s="624"/>
      <c r="DW12" s="624"/>
      <c r="DX12" s="624"/>
      <c r="DY12" s="624"/>
      <c r="DZ12" s="624"/>
      <c r="EA12" s="624"/>
      <c r="EB12" s="624"/>
      <c r="EC12" s="633"/>
    </row>
    <row r="13" spans="2:143" ht="11.25" customHeight="1" x14ac:dyDescent="0.15">
      <c r="B13" s="620" t="s">
        <v>242</v>
      </c>
      <c r="C13" s="621"/>
      <c r="D13" s="621"/>
      <c r="E13" s="621"/>
      <c r="F13" s="621"/>
      <c r="G13" s="621"/>
      <c r="H13" s="621"/>
      <c r="I13" s="621"/>
      <c r="J13" s="621"/>
      <c r="K13" s="621"/>
      <c r="L13" s="621"/>
      <c r="M13" s="621"/>
      <c r="N13" s="621"/>
      <c r="O13" s="621"/>
      <c r="P13" s="621"/>
      <c r="Q13" s="622"/>
      <c r="R13" s="623" t="s">
        <v>122</v>
      </c>
      <c r="S13" s="624"/>
      <c r="T13" s="624"/>
      <c r="U13" s="624"/>
      <c r="V13" s="624"/>
      <c r="W13" s="624"/>
      <c r="X13" s="624"/>
      <c r="Y13" s="625"/>
      <c r="Z13" s="626" t="s">
        <v>122</v>
      </c>
      <c r="AA13" s="626"/>
      <c r="AB13" s="626"/>
      <c r="AC13" s="626"/>
      <c r="AD13" s="627" t="s">
        <v>122</v>
      </c>
      <c r="AE13" s="627"/>
      <c r="AF13" s="627"/>
      <c r="AG13" s="627"/>
      <c r="AH13" s="627"/>
      <c r="AI13" s="627"/>
      <c r="AJ13" s="627"/>
      <c r="AK13" s="627"/>
      <c r="AL13" s="628" t="s">
        <v>122</v>
      </c>
      <c r="AM13" s="629"/>
      <c r="AN13" s="629"/>
      <c r="AO13" s="630"/>
      <c r="AP13" s="620" t="s">
        <v>243</v>
      </c>
      <c r="AQ13" s="621"/>
      <c r="AR13" s="621"/>
      <c r="AS13" s="621"/>
      <c r="AT13" s="621"/>
      <c r="AU13" s="621"/>
      <c r="AV13" s="621"/>
      <c r="AW13" s="621"/>
      <c r="AX13" s="621"/>
      <c r="AY13" s="621"/>
      <c r="AZ13" s="621"/>
      <c r="BA13" s="621"/>
      <c r="BB13" s="621"/>
      <c r="BC13" s="621"/>
      <c r="BD13" s="621"/>
      <c r="BE13" s="621"/>
      <c r="BF13" s="622"/>
      <c r="BG13" s="623">
        <v>245000</v>
      </c>
      <c r="BH13" s="624"/>
      <c r="BI13" s="624"/>
      <c r="BJ13" s="624"/>
      <c r="BK13" s="624"/>
      <c r="BL13" s="624"/>
      <c r="BM13" s="624"/>
      <c r="BN13" s="625"/>
      <c r="BO13" s="626">
        <v>50.4</v>
      </c>
      <c r="BP13" s="626"/>
      <c r="BQ13" s="626"/>
      <c r="BR13" s="626"/>
      <c r="BS13" s="627" t="s">
        <v>122</v>
      </c>
      <c r="BT13" s="627"/>
      <c r="BU13" s="627"/>
      <c r="BV13" s="627"/>
      <c r="BW13" s="627"/>
      <c r="BX13" s="627"/>
      <c r="BY13" s="627"/>
      <c r="BZ13" s="627"/>
      <c r="CA13" s="627"/>
      <c r="CB13" s="631"/>
      <c r="CD13" s="620" t="s">
        <v>244</v>
      </c>
      <c r="CE13" s="621"/>
      <c r="CF13" s="621"/>
      <c r="CG13" s="621"/>
      <c r="CH13" s="621"/>
      <c r="CI13" s="621"/>
      <c r="CJ13" s="621"/>
      <c r="CK13" s="621"/>
      <c r="CL13" s="621"/>
      <c r="CM13" s="621"/>
      <c r="CN13" s="621"/>
      <c r="CO13" s="621"/>
      <c r="CP13" s="621"/>
      <c r="CQ13" s="622"/>
      <c r="CR13" s="623">
        <v>377280</v>
      </c>
      <c r="CS13" s="624"/>
      <c r="CT13" s="624"/>
      <c r="CU13" s="624"/>
      <c r="CV13" s="624"/>
      <c r="CW13" s="624"/>
      <c r="CX13" s="624"/>
      <c r="CY13" s="625"/>
      <c r="CZ13" s="626">
        <v>7.7</v>
      </c>
      <c r="DA13" s="626"/>
      <c r="DB13" s="626"/>
      <c r="DC13" s="626"/>
      <c r="DD13" s="632">
        <v>260113</v>
      </c>
      <c r="DE13" s="624"/>
      <c r="DF13" s="624"/>
      <c r="DG13" s="624"/>
      <c r="DH13" s="624"/>
      <c r="DI13" s="624"/>
      <c r="DJ13" s="624"/>
      <c r="DK13" s="624"/>
      <c r="DL13" s="624"/>
      <c r="DM13" s="624"/>
      <c r="DN13" s="624"/>
      <c r="DO13" s="624"/>
      <c r="DP13" s="625"/>
      <c r="DQ13" s="632">
        <v>132072</v>
      </c>
      <c r="DR13" s="624"/>
      <c r="DS13" s="624"/>
      <c r="DT13" s="624"/>
      <c r="DU13" s="624"/>
      <c r="DV13" s="624"/>
      <c r="DW13" s="624"/>
      <c r="DX13" s="624"/>
      <c r="DY13" s="624"/>
      <c r="DZ13" s="624"/>
      <c r="EA13" s="624"/>
      <c r="EB13" s="624"/>
      <c r="EC13" s="633"/>
    </row>
    <row r="14" spans="2:143" ht="11.25" customHeight="1" x14ac:dyDescent="0.15">
      <c r="B14" s="620" t="s">
        <v>245</v>
      </c>
      <c r="C14" s="621"/>
      <c r="D14" s="621"/>
      <c r="E14" s="621"/>
      <c r="F14" s="621"/>
      <c r="G14" s="621"/>
      <c r="H14" s="621"/>
      <c r="I14" s="621"/>
      <c r="J14" s="621"/>
      <c r="K14" s="621"/>
      <c r="L14" s="621"/>
      <c r="M14" s="621"/>
      <c r="N14" s="621"/>
      <c r="O14" s="621"/>
      <c r="P14" s="621"/>
      <c r="Q14" s="622"/>
      <c r="R14" s="623">
        <v>477</v>
      </c>
      <c r="S14" s="624"/>
      <c r="T14" s="624"/>
      <c r="U14" s="624"/>
      <c r="V14" s="624"/>
      <c r="W14" s="624"/>
      <c r="X14" s="624"/>
      <c r="Y14" s="625"/>
      <c r="Z14" s="626">
        <v>0</v>
      </c>
      <c r="AA14" s="626"/>
      <c r="AB14" s="626"/>
      <c r="AC14" s="626"/>
      <c r="AD14" s="627">
        <v>477</v>
      </c>
      <c r="AE14" s="627"/>
      <c r="AF14" s="627"/>
      <c r="AG14" s="627"/>
      <c r="AH14" s="627"/>
      <c r="AI14" s="627"/>
      <c r="AJ14" s="627"/>
      <c r="AK14" s="627"/>
      <c r="AL14" s="628">
        <v>0</v>
      </c>
      <c r="AM14" s="629"/>
      <c r="AN14" s="629"/>
      <c r="AO14" s="630"/>
      <c r="AP14" s="620" t="s">
        <v>246</v>
      </c>
      <c r="AQ14" s="621"/>
      <c r="AR14" s="621"/>
      <c r="AS14" s="621"/>
      <c r="AT14" s="621"/>
      <c r="AU14" s="621"/>
      <c r="AV14" s="621"/>
      <c r="AW14" s="621"/>
      <c r="AX14" s="621"/>
      <c r="AY14" s="621"/>
      <c r="AZ14" s="621"/>
      <c r="BA14" s="621"/>
      <c r="BB14" s="621"/>
      <c r="BC14" s="621"/>
      <c r="BD14" s="621"/>
      <c r="BE14" s="621"/>
      <c r="BF14" s="622"/>
      <c r="BG14" s="623">
        <v>27877</v>
      </c>
      <c r="BH14" s="624"/>
      <c r="BI14" s="624"/>
      <c r="BJ14" s="624"/>
      <c r="BK14" s="624"/>
      <c r="BL14" s="624"/>
      <c r="BM14" s="624"/>
      <c r="BN14" s="625"/>
      <c r="BO14" s="626">
        <v>5.7</v>
      </c>
      <c r="BP14" s="626"/>
      <c r="BQ14" s="626"/>
      <c r="BR14" s="626"/>
      <c r="BS14" s="627" t="s">
        <v>122</v>
      </c>
      <c r="BT14" s="627"/>
      <c r="BU14" s="627"/>
      <c r="BV14" s="627"/>
      <c r="BW14" s="627"/>
      <c r="BX14" s="627"/>
      <c r="BY14" s="627"/>
      <c r="BZ14" s="627"/>
      <c r="CA14" s="627"/>
      <c r="CB14" s="631"/>
      <c r="CD14" s="620" t="s">
        <v>247</v>
      </c>
      <c r="CE14" s="621"/>
      <c r="CF14" s="621"/>
      <c r="CG14" s="621"/>
      <c r="CH14" s="621"/>
      <c r="CI14" s="621"/>
      <c r="CJ14" s="621"/>
      <c r="CK14" s="621"/>
      <c r="CL14" s="621"/>
      <c r="CM14" s="621"/>
      <c r="CN14" s="621"/>
      <c r="CO14" s="621"/>
      <c r="CP14" s="621"/>
      <c r="CQ14" s="622"/>
      <c r="CR14" s="623">
        <v>210306</v>
      </c>
      <c r="CS14" s="624"/>
      <c r="CT14" s="624"/>
      <c r="CU14" s="624"/>
      <c r="CV14" s="624"/>
      <c r="CW14" s="624"/>
      <c r="CX14" s="624"/>
      <c r="CY14" s="625"/>
      <c r="CZ14" s="626">
        <v>4.3</v>
      </c>
      <c r="DA14" s="626"/>
      <c r="DB14" s="626"/>
      <c r="DC14" s="626"/>
      <c r="DD14" s="632">
        <v>30569</v>
      </c>
      <c r="DE14" s="624"/>
      <c r="DF14" s="624"/>
      <c r="DG14" s="624"/>
      <c r="DH14" s="624"/>
      <c r="DI14" s="624"/>
      <c r="DJ14" s="624"/>
      <c r="DK14" s="624"/>
      <c r="DL14" s="624"/>
      <c r="DM14" s="624"/>
      <c r="DN14" s="624"/>
      <c r="DO14" s="624"/>
      <c r="DP14" s="625"/>
      <c r="DQ14" s="632">
        <v>177765</v>
      </c>
      <c r="DR14" s="624"/>
      <c r="DS14" s="624"/>
      <c r="DT14" s="624"/>
      <c r="DU14" s="624"/>
      <c r="DV14" s="624"/>
      <c r="DW14" s="624"/>
      <c r="DX14" s="624"/>
      <c r="DY14" s="624"/>
      <c r="DZ14" s="624"/>
      <c r="EA14" s="624"/>
      <c r="EB14" s="624"/>
      <c r="EC14" s="633"/>
    </row>
    <row r="15" spans="2:143" ht="11.25" customHeight="1" x14ac:dyDescent="0.15">
      <c r="B15" s="620" t="s">
        <v>248</v>
      </c>
      <c r="C15" s="621"/>
      <c r="D15" s="621"/>
      <c r="E15" s="621"/>
      <c r="F15" s="621"/>
      <c r="G15" s="621"/>
      <c r="H15" s="621"/>
      <c r="I15" s="621"/>
      <c r="J15" s="621"/>
      <c r="K15" s="621"/>
      <c r="L15" s="621"/>
      <c r="M15" s="621"/>
      <c r="N15" s="621"/>
      <c r="O15" s="621"/>
      <c r="P15" s="621"/>
      <c r="Q15" s="622"/>
      <c r="R15" s="623" t="s">
        <v>122</v>
      </c>
      <c r="S15" s="624"/>
      <c r="T15" s="624"/>
      <c r="U15" s="624"/>
      <c r="V15" s="624"/>
      <c r="W15" s="624"/>
      <c r="X15" s="624"/>
      <c r="Y15" s="625"/>
      <c r="Z15" s="626" t="s">
        <v>122</v>
      </c>
      <c r="AA15" s="626"/>
      <c r="AB15" s="626"/>
      <c r="AC15" s="626"/>
      <c r="AD15" s="627" t="s">
        <v>122</v>
      </c>
      <c r="AE15" s="627"/>
      <c r="AF15" s="627"/>
      <c r="AG15" s="627"/>
      <c r="AH15" s="627"/>
      <c r="AI15" s="627"/>
      <c r="AJ15" s="627"/>
      <c r="AK15" s="627"/>
      <c r="AL15" s="628" t="s">
        <v>122</v>
      </c>
      <c r="AM15" s="629"/>
      <c r="AN15" s="629"/>
      <c r="AO15" s="630"/>
      <c r="AP15" s="620" t="s">
        <v>249</v>
      </c>
      <c r="AQ15" s="621"/>
      <c r="AR15" s="621"/>
      <c r="AS15" s="621"/>
      <c r="AT15" s="621"/>
      <c r="AU15" s="621"/>
      <c r="AV15" s="621"/>
      <c r="AW15" s="621"/>
      <c r="AX15" s="621"/>
      <c r="AY15" s="621"/>
      <c r="AZ15" s="621"/>
      <c r="BA15" s="621"/>
      <c r="BB15" s="621"/>
      <c r="BC15" s="621"/>
      <c r="BD15" s="621"/>
      <c r="BE15" s="621"/>
      <c r="BF15" s="622"/>
      <c r="BG15" s="623">
        <v>37495</v>
      </c>
      <c r="BH15" s="624"/>
      <c r="BI15" s="624"/>
      <c r="BJ15" s="624"/>
      <c r="BK15" s="624"/>
      <c r="BL15" s="624"/>
      <c r="BM15" s="624"/>
      <c r="BN15" s="625"/>
      <c r="BO15" s="626">
        <v>7.7</v>
      </c>
      <c r="BP15" s="626"/>
      <c r="BQ15" s="626"/>
      <c r="BR15" s="626"/>
      <c r="BS15" s="627" t="s">
        <v>122</v>
      </c>
      <c r="BT15" s="627"/>
      <c r="BU15" s="627"/>
      <c r="BV15" s="627"/>
      <c r="BW15" s="627"/>
      <c r="BX15" s="627"/>
      <c r="BY15" s="627"/>
      <c r="BZ15" s="627"/>
      <c r="CA15" s="627"/>
      <c r="CB15" s="631"/>
      <c r="CD15" s="620" t="s">
        <v>250</v>
      </c>
      <c r="CE15" s="621"/>
      <c r="CF15" s="621"/>
      <c r="CG15" s="621"/>
      <c r="CH15" s="621"/>
      <c r="CI15" s="621"/>
      <c r="CJ15" s="621"/>
      <c r="CK15" s="621"/>
      <c r="CL15" s="621"/>
      <c r="CM15" s="621"/>
      <c r="CN15" s="621"/>
      <c r="CO15" s="621"/>
      <c r="CP15" s="621"/>
      <c r="CQ15" s="622"/>
      <c r="CR15" s="623">
        <v>427497</v>
      </c>
      <c r="CS15" s="624"/>
      <c r="CT15" s="624"/>
      <c r="CU15" s="624"/>
      <c r="CV15" s="624"/>
      <c r="CW15" s="624"/>
      <c r="CX15" s="624"/>
      <c r="CY15" s="625"/>
      <c r="CZ15" s="626">
        <v>8.8000000000000007</v>
      </c>
      <c r="DA15" s="626"/>
      <c r="DB15" s="626"/>
      <c r="DC15" s="626"/>
      <c r="DD15" s="632">
        <v>52053</v>
      </c>
      <c r="DE15" s="624"/>
      <c r="DF15" s="624"/>
      <c r="DG15" s="624"/>
      <c r="DH15" s="624"/>
      <c r="DI15" s="624"/>
      <c r="DJ15" s="624"/>
      <c r="DK15" s="624"/>
      <c r="DL15" s="624"/>
      <c r="DM15" s="624"/>
      <c r="DN15" s="624"/>
      <c r="DO15" s="624"/>
      <c r="DP15" s="625"/>
      <c r="DQ15" s="632">
        <v>352041</v>
      </c>
      <c r="DR15" s="624"/>
      <c r="DS15" s="624"/>
      <c r="DT15" s="624"/>
      <c r="DU15" s="624"/>
      <c r="DV15" s="624"/>
      <c r="DW15" s="624"/>
      <c r="DX15" s="624"/>
      <c r="DY15" s="624"/>
      <c r="DZ15" s="624"/>
      <c r="EA15" s="624"/>
      <c r="EB15" s="624"/>
      <c r="EC15" s="633"/>
    </row>
    <row r="16" spans="2:143" ht="11.25" customHeight="1" x14ac:dyDescent="0.15">
      <c r="B16" s="620" t="s">
        <v>251</v>
      </c>
      <c r="C16" s="621"/>
      <c r="D16" s="621"/>
      <c r="E16" s="621"/>
      <c r="F16" s="621"/>
      <c r="G16" s="621"/>
      <c r="H16" s="621"/>
      <c r="I16" s="621"/>
      <c r="J16" s="621"/>
      <c r="K16" s="621"/>
      <c r="L16" s="621"/>
      <c r="M16" s="621"/>
      <c r="N16" s="621"/>
      <c r="O16" s="621"/>
      <c r="P16" s="621"/>
      <c r="Q16" s="622"/>
      <c r="R16" s="623">
        <v>8240</v>
      </c>
      <c r="S16" s="624"/>
      <c r="T16" s="624"/>
      <c r="U16" s="624"/>
      <c r="V16" s="624"/>
      <c r="W16" s="624"/>
      <c r="X16" s="624"/>
      <c r="Y16" s="625"/>
      <c r="Z16" s="626">
        <v>0.2</v>
      </c>
      <c r="AA16" s="626"/>
      <c r="AB16" s="626"/>
      <c r="AC16" s="626"/>
      <c r="AD16" s="627">
        <v>8240</v>
      </c>
      <c r="AE16" s="627"/>
      <c r="AF16" s="627"/>
      <c r="AG16" s="627"/>
      <c r="AH16" s="627"/>
      <c r="AI16" s="627"/>
      <c r="AJ16" s="627"/>
      <c r="AK16" s="627"/>
      <c r="AL16" s="628">
        <v>0.3</v>
      </c>
      <c r="AM16" s="629"/>
      <c r="AN16" s="629"/>
      <c r="AO16" s="630"/>
      <c r="AP16" s="620" t="s">
        <v>252</v>
      </c>
      <c r="AQ16" s="621"/>
      <c r="AR16" s="621"/>
      <c r="AS16" s="621"/>
      <c r="AT16" s="621"/>
      <c r="AU16" s="621"/>
      <c r="AV16" s="621"/>
      <c r="AW16" s="621"/>
      <c r="AX16" s="621"/>
      <c r="AY16" s="621"/>
      <c r="AZ16" s="621"/>
      <c r="BA16" s="621"/>
      <c r="BB16" s="621"/>
      <c r="BC16" s="621"/>
      <c r="BD16" s="621"/>
      <c r="BE16" s="621"/>
      <c r="BF16" s="622"/>
      <c r="BG16" s="623" t="s">
        <v>122</v>
      </c>
      <c r="BH16" s="624"/>
      <c r="BI16" s="624"/>
      <c r="BJ16" s="624"/>
      <c r="BK16" s="624"/>
      <c r="BL16" s="624"/>
      <c r="BM16" s="624"/>
      <c r="BN16" s="625"/>
      <c r="BO16" s="626" t="s">
        <v>122</v>
      </c>
      <c r="BP16" s="626"/>
      <c r="BQ16" s="626"/>
      <c r="BR16" s="626"/>
      <c r="BS16" s="627" t="s">
        <v>122</v>
      </c>
      <c r="BT16" s="627"/>
      <c r="BU16" s="627"/>
      <c r="BV16" s="627"/>
      <c r="BW16" s="627"/>
      <c r="BX16" s="627"/>
      <c r="BY16" s="627"/>
      <c r="BZ16" s="627"/>
      <c r="CA16" s="627"/>
      <c r="CB16" s="631"/>
      <c r="CD16" s="620" t="s">
        <v>253</v>
      </c>
      <c r="CE16" s="621"/>
      <c r="CF16" s="621"/>
      <c r="CG16" s="621"/>
      <c r="CH16" s="621"/>
      <c r="CI16" s="621"/>
      <c r="CJ16" s="621"/>
      <c r="CK16" s="621"/>
      <c r="CL16" s="621"/>
      <c r="CM16" s="621"/>
      <c r="CN16" s="621"/>
      <c r="CO16" s="621"/>
      <c r="CP16" s="621"/>
      <c r="CQ16" s="622"/>
      <c r="CR16" s="623">
        <v>10787</v>
      </c>
      <c r="CS16" s="624"/>
      <c r="CT16" s="624"/>
      <c r="CU16" s="624"/>
      <c r="CV16" s="624"/>
      <c r="CW16" s="624"/>
      <c r="CX16" s="624"/>
      <c r="CY16" s="625"/>
      <c r="CZ16" s="626">
        <v>0.2</v>
      </c>
      <c r="DA16" s="626"/>
      <c r="DB16" s="626"/>
      <c r="DC16" s="626"/>
      <c r="DD16" s="632" t="s">
        <v>122</v>
      </c>
      <c r="DE16" s="624"/>
      <c r="DF16" s="624"/>
      <c r="DG16" s="624"/>
      <c r="DH16" s="624"/>
      <c r="DI16" s="624"/>
      <c r="DJ16" s="624"/>
      <c r="DK16" s="624"/>
      <c r="DL16" s="624"/>
      <c r="DM16" s="624"/>
      <c r="DN16" s="624"/>
      <c r="DO16" s="624"/>
      <c r="DP16" s="625"/>
      <c r="DQ16" s="632">
        <v>3607</v>
      </c>
      <c r="DR16" s="624"/>
      <c r="DS16" s="624"/>
      <c r="DT16" s="624"/>
      <c r="DU16" s="624"/>
      <c r="DV16" s="624"/>
      <c r="DW16" s="624"/>
      <c r="DX16" s="624"/>
      <c r="DY16" s="624"/>
      <c r="DZ16" s="624"/>
      <c r="EA16" s="624"/>
      <c r="EB16" s="624"/>
      <c r="EC16" s="633"/>
    </row>
    <row r="17" spans="2:133" ht="11.25" customHeight="1" x14ac:dyDescent="0.15">
      <c r="B17" s="620" t="s">
        <v>254</v>
      </c>
      <c r="C17" s="621"/>
      <c r="D17" s="621"/>
      <c r="E17" s="621"/>
      <c r="F17" s="621"/>
      <c r="G17" s="621"/>
      <c r="H17" s="621"/>
      <c r="I17" s="621"/>
      <c r="J17" s="621"/>
      <c r="K17" s="621"/>
      <c r="L17" s="621"/>
      <c r="M17" s="621"/>
      <c r="N17" s="621"/>
      <c r="O17" s="621"/>
      <c r="P17" s="621"/>
      <c r="Q17" s="622"/>
      <c r="R17" s="623">
        <v>7060</v>
      </c>
      <c r="S17" s="624"/>
      <c r="T17" s="624"/>
      <c r="U17" s="624"/>
      <c r="V17" s="624"/>
      <c r="W17" s="624"/>
      <c r="X17" s="624"/>
      <c r="Y17" s="625"/>
      <c r="Z17" s="626">
        <v>0.1</v>
      </c>
      <c r="AA17" s="626"/>
      <c r="AB17" s="626"/>
      <c r="AC17" s="626"/>
      <c r="AD17" s="627">
        <v>7060</v>
      </c>
      <c r="AE17" s="627"/>
      <c r="AF17" s="627"/>
      <c r="AG17" s="627"/>
      <c r="AH17" s="627"/>
      <c r="AI17" s="627"/>
      <c r="AJ17" s="627"/>
      <c r="AK17" s="627"/>
      <c r="AL17" s="628">
        <v>0.2</v>
      </c>
      <c r="AM17" s="629"/>
      <c r="AN17" s="629"/>
      <c r="AO17" s="630"/>
      <c r="AP17" s="620" t="s">
        <v>255</v>
      </c>
      <c r="AQ17" s="621"/>
      <c r="AR17" s="621"/>
      <c r="AS17" s="621"/>
      <c r="AT17" s="621"/>
      <c r="AU17" s="621"/>
      <c r="AV17" s="621"/>
      <c r="AW17" s="621"/>
      <c r="AX17" s="621"/>
      <c r="AY17" s="621"/>
      <c r="AZ17" s="621"/>
      <c r="BA17" s="621"/>
      <c r="BB17" s="621"/>
      <c r="BC17" s="621"/>
      <c r="BD17" s="621"/>
      <c r="BE17" s="621"/>
      <c r="BF17" s="622"/>
      <c r="BG17" s="623" t="s">
        <v>122</v>
      </c>
      <c r="BH17" s="624"/>
      <c r="BI17" s="624"/>
      <c r="BJ17" s="624"/>
      <c r="BK17" s="624"/>
      <c r="BL17" s="624"/>
      <c r="BM17" s="624"/>
      <c r="BN17" s="625"/>
      <c r="BO17" s="626" t="s">
        <v>122</v>
      </c>
      <c r="BP17" s="626"/>
      <c r="BQ17" s="626"/>
      <c r="BR17" s="626"/>
      <c r="BS17" s="627" t="s">
        <v>122</v>
      </c>
      <c r="BT17" s="627"/>
      <c r="BU17" s="627"/>
      <c r="BV17" s="627"/>
      <c r="BW17" s="627"/>
      <c r="BX17" s="627"/>
      <c r="BY17" s="627"/>
      <c r="BZ17" s="627"/>
      <c r="CA17" s="627"/>
      <c r="CB17" s="631"/>
      <c r="CD17" s="620" t="s">
        <v>256</v>
      </c>
      <c r="CE17" s="621"/>
      <c r="CF17" s="621"/>
      <c r="CG17" s="621"/>
      <c r="CH17" s="621"/>
      <c r="CI17" s="621"/>
      <c r="CJ17" s="621"/>
      <c r="CK17" s="621"/>
      <c r="CL17" s="621"/>
      <c r="CM17" s="621"/>
      <c r="CN17" s="621"/>
      <c r="CO17" s="621"/>
      <c r="CP17" s="621"/>
      <c r="CQ17" s="622"/>
      <c r="CR17" s="623">
        <v>534970</v>
      </c>
      <c r="CS17" s="624"/>
      <c r="CT17" s="624"/>
      <c r="CU17" s="624"/>
      <c r="CV17" s="624"/>
      <c r="CW17" s="624"/>
      <c r="CX17" s="624"/>
      <c r="CY17" s="625"/>
      <c r="CZ17" s="626">
        <v>11</v>
      </c>
      <c r="DA17" s="626"/>
      <c r="DB17" s="626"/>
      <c r="DC17" s="626"/>
      <c r="DD17" s="632" t="s">
        <v>122</v>
      </c>
      <c r="DE17" s="624"/>
      <c r="DF17" s="624"/>
      <c r="DG17" s="624"/>
      <c r="DH17" s="624"/>
      <c r="DI17" s="624"/>
      <c r="DJ17" s="624"/>
      <c r="DK17" s="624"/>
      <c r="DL17" s="624"/>
      <c r="DM17" s="624"/>
      <c r="DN17" s="624"/>
      <c r="DO17" s="624"/>
      <c r="DP17" s="625"/>
      <c r="DQ17" s="632">
        <v>534970</v>
      </c>
      <c r="DR17" s="624"/>
      <c r="DS17" s="624"/>
      <c r="DT17" s="624"/>
      <c r="DU17" s="624"/>
      <c r="DV17" s="624"/>
      <c r="DW17" s="624"/>
      <c r="DX17" s="624"/>
      <c r="DY17" s="624"/>
      <c r="DZ17" s="624"/>
      <c r="EA17" s="624"/>
      <c r="EB17" s="624"/>
      <c r="EC17" s="633"/>
    </row>
    <row r="18" spans="2:133" ht="11.25" customHeight="1" x14ac:dyDescent="0.15">
      <c r="B18" s="620" t="s">
        <v>257</v>
      </c>
      <c r="C18" s="621"/>
      <c r="D18" s="621"/>
      <c r="E18" s="621"/>
      <c r="F18" s="621"/>
      <c r="G18" s="621"/>
      <c r="H18" s="621"/>
      <c r="I18" s="621"/>
      <c r="J18" s="621"/>
      <c r="K18" s="621"/>
      <c r="L18" s="621"/>
      <c r="M18" s="621"/>
      <c r="N18" s="621"/>
      <c r="O18" s="621"/>
      <c r="P18" s="621"/>
      <c r="Q18" s="622"/>
      <c r="R18" s="623">
        <v>2064</v>
      </c>
      <c r="S18" s="624"/>
      <c r="T18" s="624"/>
      <c r="U18" s="624"/>
      <c r="V18" s="624"/>
      <c r="W18" s="624"/>
      <c r="X18" s="624"/>
      <c r="Y18" s="625"/>
      <c r="Z18" s="626">
        <v>0</v>
      </c>
      <c r="AA18" s="626"/>
      <c r="AB18" s="626"/>
      <c r="AC18" s="626"/>
      <c r="AD18" s="627">
        <v>2064</v>
      </c>
      <c r="AE18" s="627"/>
      <c r="AF18" s="627"/>
      <c r="AG18" s="627"/>
      <c r="AH18" s="627"/>
      <c r="AI18" s="627"/>
      <c r="AJ18" s="627"/>
      <c r="AK18" s="627"/>
      <c r="AL18" s="628">
        <v>0.1</v>
      </c>
      <c r="AM18" s="629"/>
      <c r="AN18" s="629"/>
      <c r="AO18" s="630"/>
      <c r="AP18" s="620" t="s">
        <v>258</v>
      </c>
      <c r="AQ18" s="621"/>
      <c r="AR18" s="621"/>
      <c r="AS18" s="621"/>
      <c r="AT18" s="621"/>
      <c r="AU18" s="621"/>
      <c r="AV18" s="621"/>
      <c r="AW18" s="621"/>
      <c r="AX18" s="621"/>
      <c r="AY18" s="621"/>
      <c r="AZ18" s="621"/>
      <c r="BA18" s="621"/>
      <c r="BB18" s="621"/>
      <c r="BC18" s="621"/>
      <c r="BD18" s="621"/>
      <c r="BE18" s="621"/>
      <c r="BF18" s="622"/>
      <c r="BG18" s="623" t="s">
        <v>122</v>
      </c>
      <c r="BH18" s="624"/>
      <c r="BI18" s="624"/>
      <c r="BJ18" s="624"/>
      <c r="BK18" s="624"/>
      <c r="BL18" s="624"/>
      <c r="BM18" s="624"/>
      <c r="BN18" s="625"/>
      <c r="BO18" s="626" t="s">
        <v>122</v>
      </c>
      <c r="BP18" s="626"/>
      <c r="BQ18" s="626"/>
      <c r="BR18" s="626"/>
      <c r="BS18" s="627" t="s">
        <v>122</v>
      </c>
      <c r="BT18" s="627"/>
      <c r="BU18" s="627"/>
      <c r="BV18" s="627"/>
      <c r="BW18" s="627"/>
      <c r="BX18" s="627"/>
      <c r="BY18" s="627"/>
      <c r="BZ18" s="627"/>
      <c r="CA18" s="627"/>
      <c r="CB18" s="631"/>
      <c r="CD18" s="620" t="s">
        <v>259</v>
      </c>
      <c r="CE18" s="621"/>
      <c r="CF18" s="621"/>
      <c r="CG18" s="621"/>
      <c r="CH18" s="621"/>
      <c r="CI18" s="621"/>
      <c r="CJ18" s="621"/>
      <c r="CK18" s="621"/>
      <c r="CL18" s="621"/>
      <c r="CM18" s="621"/>
      <c r="CN18" s="621"/>
      <c r="CO18" s="621"/>
      <c r="CP18" s="621"/>
      <c r="CQ18" s="622"/>
      <c r="CR18" s="623" t="s">
        <v>122</v>
      </c>
      <c r="CS18" s="624"/>
      <c r="CT18" s="624"/>
      <c r="CU18" s="624"/>
      <c r="CV18" s="624"/>
      <c r="CW18" s="624"/>
      <c r="CX18" s="624"/>
      <c r="CY18" s="625"/>
      <c r="CZ18" s="626" t="s">
        <v>122</v>
      </c>
      <c r="DA18" s="626"/>
      <c r="DB18" s="626"/>
      <c r="DC18" s="626"/>
      <c r="DD18" s="632" t="s">
        <v>122</v>
      </c>
      <c r="DE18" s="624"/>
      <c r="DF18" s="624"/>
      <c r="DG18" s="624"/>
      <c r="DH18" s="624"/>
      <c r="DI18" s="624"/>
      <c r="DJ18" s="624"/>
      <c r="DK18" s="624"/>
      <c r="DL18" s="624"/>
      <c r="DM18" s="624"/>
      <c r="DN18" s="624"/>
      <c r="DO18" s="624"/>
      <c r="DP18" s="625"/>
      <c r="DQ18" s="632" t="s">
        <v>122</v>
      </c>
      <c r="DR18" s="624"/>
      <c r="DS18" s="624"/>
      <c r="DT18" s="624"/>
      <c r="DU18" s="624"/>
      <c r="DV18" s="624"/>
      <c r="DW18" s="624"/>
      <c r="DX18" s="624"/>
      <c r="DY18" s="624"/>
      <c r="DZ18" s="624"/>
      <c r="EA18" s="624"/>
      <c r="EB18" s="624"/>
      <c r="EC18" s="633"/>
    </row>
    <row r="19" spans="2:133" ht="11.25" customHeight="1" x14ac:dyDescent="0.15">
      <c r="B19" s="620" t="s">
        <v>260</v>
      </c>
      <c r="C19" s="621"/>
      <c r="D19" s="621"/>
      <c r="E19" s="621"/>
      <c r="F19" s="621"/>
      <c r="G19" s="621"/>
      <c r="H19" s="621"/>
      <c r="I19" s="621"/>
      <c r="J19" s="621"/>
      <c r="K19" s="621"/>
      <c r="L19" s="621"/>
      <c r="M19" s="621"/>
      <c r="N19" s="621"/>
      <c r="O19" s="621"/>
      <c r="P19" s="621"/>
      <c r="Q19" s="622"/>
      <c r="R19" s="623">
        <v>2064</v>
      </c>
      <c r="S19" s="624"/>
      <c r="T19" s="624"/>
      <c r="U19" s="624"/>
      <c r="V19" s="624"/>
      <c r="W19" s="624"/>
      <c r="X19" s="624"/>
      <c r="Y19" s="625"/>
      <c r="Z19" s="626">
        <v>0</v>
      </c>
      <c r="AA19" s="626"/>
      <c r="AB19" s="626"/>
      <c r="AC19" s="626"/>
      <c r="AD19" s="627">
        <v>2064</v>
      </c>
      <c r="AE19" s="627"/>
      <c r="AF19" s="627"/>
      <c r="AG19" s="627"/>
      <c r="AH19" s="627"/>
      <c r="AI19" s="627"/>
      <c r="AJ19" s="627"/>
      <c r="AK19" s="627"/>
      <c r="AL19" s="628">
        <v>0.1</v>
      </c>
      <c r="AM19" s="629"/>
      <c r="AN19" s="629"/>
      <c r="AO19" s="630"/>
      <c r="AP19" s="620" t="s">
        <v>261</v>
      </c>
      <c r="AQ19" s="621"/>
      <c r="AR19" s="621"/>
      <c r="AS19" s="621"/>
      <c r="AT19" s="621"/>
      <c r="AU19" s="621"/>
      <c r="AV19" s="621"/>
      <c r="AW19" s="621"/>
      <c r="AX19" s="621"/>
      <c r="AY19" s="621"/>
      <c r="AZ19" s="621"/>
      <c r="BA19" s="621"/>
      <c r="BB19" s="621"/>
      <c r="BC19" s="621"/>
      <c r="BD19" s="621"/>
      <c r="BE19" s="621"/>
      <c r="BF19" s="622"/>
      <c r="BG19" s="623" t="s">
        <v>122</v>
      </c>
      <c r="BH19" s="624"/>
      <c r="BI19" s="624"/>
      <c r="BJ19" s="624"/>
      <c r="BK19" s="624"/>
      <c r="BL19" s="624"/>
      <c r="BM19" s="624"/>
      <c r="BN19" s="625"/>
      <c r="BO19" s="626" t="s">
        <v>122</v>
      </c>
      <c r="BP19" s="626"/>
      <c r="BQ19" s="626"/>
      <c r="BR19" s="626"/>
      <c r="BS19" s="627" t="s">
        <v>122</v>
      </c>
      <c r="BT19" s="627"/>
      <c r="BU19" s="627"/>
      <c r="BV19" s="627"/>
      <c r="BW19" s="627"/>
      <c r="BX19" s="627"/>
      <c r="BY19" s="627"/>
      <c r="BZ19" s="627"/>
      <c r="CA19" s="627"/>
      <c r="CB19" s="631"/>
      <c r="CD19" s="620" t="s">
        <v>262</v>
      </c>
      <c r="CE19" s="621"/>
      <c r="CF19" s="621"/>
      <c r="CG19" s="621"/>
      <c r="CH19" s="621"/>
      <c r="CI19" s="621"/>
      <c r="CJ19" s="621"/>
      <c r="CK19" s="621"/>
      <c r="CL19" s="621"/>
      <c r="CM19" s="621"/>
      <c r="CN19" s="621"/>
      <c r="CO19" s="621"/>
      <c r="CP19" s="621"/>
      <c r="CQ19" s="622"/>
      <c r="CR19" s="623" t="s">
        <v>122</v>
      </c>
      <c r="CS19" s="624"/>
      <c r="CT19" s="624"/>
      <c r="CU19" s="624"/>
      <c r="CV19" s="624"/>
      <c r="CW19" s="624"/>
      <c r="CX19" s="624"/>
      <c r="CY19" s="625"/>
      <c r="CZ19" s="626" t="s">
        <v>122</v>
      </c>
      <c r="DA19" s="626"/>
      <c r="DB19" s="626"/>
      <c r="DC19" s="626"/>
      <c r="DD19" s="632" t="s">
        <v>122</v>
      </c>
      <c r="DE19" s="624"/>
      <c r="DF19" s="624"/>
      <c r="DG19" s="624"/>
      <c r="DH19" s="624"/>
      <c r="DI19" s="624"/>
      <c r="DJ19" s="624"/>
      <c r="DK19" s="624"/>
      <c r="DL19" s="624"/>
      <c r="DM19" s="624"/>
      <c r="DN19" s="624"/>
      <c r="DO19" s="624"/>
      <c r="DP19" s="625"/>
      <c r="DQ19" s="632" t="s">
        <v>122</v>
      </c>
      <c r="DR19" s="624"/>
      <c r="DS19" s="624"/>
      <c r="DT19" s="624"/>
      <c r="DU19" s="624"/>
      <c r="DV19" s="624"/>
      <c r="DW19" s="624"/>
      <c r="DX19" s="624"/>
      <c r="DY19" s="624"/>
      <c r="DZ19" s="624"/>
      <c r="EA19" s="624"/>
      <c r="EB19" s="624"/>
      <c r="EC19" s="633"/>
    </row>
    <row r="20" spans="2:133" ht="11.25" customHeight="1" x14ac:dyDescent="0.15">
      <c r="B20" s="636" t="s">
        <v>263</v>
      </c>
      <c r="C20" s="637"/>
      <c r="D20" s="637"/>
      <c r="E20" s="637"/>
      <c r="F20" s="637"/>
      <c r="G20" s="637"/>
      <c r="H20" s="637"/>
      <c r="I20" s="637"/>
      <c r="J20" s="637"/>
      <c r="K20" s="637"/>
      <c r="L20" s="637"/>
      <c r="M20" s="637"/>
      <c r="N20" s="637"/>
      <c r="O20" s="637"/>
      <c r="P20" s="637"/>
      <c r="Q20" s="638"/>
      <c r="R20" s="623" t="s">
        <v>122</v>
      </c>
      <c r="S20" s="624"/>
      <c r="T20" s="624"/>
      <c r="U20" s="624"/>
      <c r="V20" s="624"/>
      <c r="W20" s="624"/>
      <c r="X20" s="624"/>
      <c r="Y20" s="625"/>
      <c r="Z20" s="626" t="s">
        <v>122</v>
      </c>
      <c r="AA20" s="626"/>
      <c r="AB20" s="626"/>
      <c r="AC20" s="626"/>
      <c r="AD20" s="627" t="s">
        <v>122</v>
      </c>
      <c r="AE20" s="627"/>
      <c r="AF20" s="627"/>
      <c r="AG20" s="627"/>
      <c r="AH20" s="627"/>
      <c r="AI20" s="627"/>
      <c r="AJ20" s="627"/>
      <c r="AK20" s="627"/>
      <c r="AL20" s="628" t="s">
        <v>122</v>
      </c>
      <c r="AM20" s="629"/>
      <c r="AN20" s="629"/>
      <c r="AO20" s="630"/>
      <c r="AP20" s="620" t="s">
        <v>264</v>
      </c>
      <c r="AQ20" s="621"/>
      <c r="AR20" s="621"/>
      <c r="AS20" s="621"/>
      <c r="AT20" s="621"/>
      <c r="AU20" s="621"/>
      <c r="AV20" s="621"/>
      <c r="AW20" s="621"/>
      <c r="AX20" s="621"/>
      <c r="AY20" s="621"/>
      <c r="AZ20" s="621"/>
      <c r="BA20" s="621"/>
      <c r="BB20" s="621"/>
      <c r="BC20" s="621"/>
      <c r="BD20" s="621"/>
      <c r="BE20" s="621"/>
      <c r="BF20" s="622"/>
      <c r="BG20" s="623" t="s">
        <v>122</v>
      </c>
      <c r="BH20" s="624"/>
      <c r="BI20" s="624"/>
      <c r="BJ20" s="624"/>
      <c r="BK20" s="624"/>
      <c r="BL20" s="624"/>
      <c r="BM20" s="624"/>
      <c r="BN20" s="625"/>
      <c r="BO20" s="626" t="s">
        <v>122</v>
      </c>
      <c r="BP20" s="626"/>
      <c r="BQ20" s="626"/>
      <c r="BR20" s="626"/>
      <c r="BS20" s="627" t="s">
        <v>122</v>
      </c>
      <c r="BT20" s="627"/>
      <c r="BU20" s="627"/>
      <c r="BV20" s="627"/>
      <c r="BW20" s="627"/>
      <c r="BX20" s="627"/>
      <c r="BY20" s="627"/>
      <c r="BZ20" s="627"/>
      <c r="CA20" s="627"/>
      <c r="CB20" s="631"/>
      <c r="CD20" s="620" t="s">
        <v>265</v>
      </c>
      <c r="CE20" s="621"/>
      <c r="CF20" s="621"/>
      <c r="CG20" s="621"/>
      <c r="CH20" s="621"/>
      <c r="CI20" s="621"/>
      <c r="CJ20" s="621"/>
      <c r="CK20" s="621"/>
      <c r="CL20" s="621"/>
      <c r="CM20" s="621"/>
      <c r="CN20" s="621"/>
      <c r="CO20" s="621"/>
      <c r="CP20" s="621"/>
      <c r="CQ20" s="622"/>
      <c r="CR20" s="623">
        <v>4878705</v>
      </c>
      <c r="CS20" s="624"/>
      <c r="CT20" s="624"/>
      <c r="CU20" s="624"/>
      <c r="CV20" s="624"/>
      <c r="CW20" s="624"/>
      <c r="CX20" s="624"/>
      <c r="CY20" s="625"/>
      <c r="CZ20" s="626">
        <v>100</v>
      </c>
      <c r="DA20" s="626"/>
      <c r="DB20" s="626"/>
      <c r="DC20" s="626"/>
      <c r="DD20" s="632">
        <v>497617</v>
      </c>
      <c r="DE20" s="624"/>
      <c r="DF20" s="624"/>
      <c r="DG20" s="624"/>
      <c r="DH20" s="624"/>
      <c r="DI20" s="624"/>
      <c r="DJ20" s="624"/>
      <c r="DK20" s="624"/>
      <c r="DL20" s="624"/>
      <c r="DM20" s="624"/>
      <c r="DN20" s="624"/>
      <c r="DO20" s="624"/>
      <c r="DP20" s="625"/>
      <c r="DQ20" s="632">
        <v>3549398</v>
      </c>
      <c r="DR20" s="624"/>
      <c r="DS20" s="624"/>
      <c r="DT20" s="624"/>
      <c r="DU20" s="624"/>
      <c r="DV20" s="624"/>
      <c r="DW20" s="624"/>
      <c r="DX20" s="624"/>
      <c r="DY20" s="624"/>
      <c r="DZ20" s="624"/>
      <c r="EA20" s="624"/>
      <c r="EB20" s="624"/>
      <c r="EC20" s="633"/>
    </row>
    <row r="21" spans="2:133" ht="11.25" customHeight="1" x14ac:dyDescent="0.15">
      <c r="B21" s="620" t="s">
        <v>266</v>
      </c>
      <c r="C21" s="621"/>
      <c r="D21" s="621"/>
      <c r="E21" s="621"/>
      <c r="F21" s="621"/>
      <c r="G21" s="621"/>
      <c r="H21" s="621"/>
      <c r="I21" s="621"/>
      <c r="J21" s="621"/>
      <c r="K21" s="621"/>
      <c r="L21" s="621"/>
      <c r="M21" s="621"/>
      <c r="N21" s="621"/>
      <c r="O21" s="621"/>
      <c r="P21" s="621"/>
      <c r="Q21" s="622"/>
      <c r="R21" s="623">
        <v>2534329</v>
      </c>
      <c r="S21" s="624"/>
      <c r="T21" s="624"/>
      <c r="U21" s="624"/>
      <c r="V21" s="624"/>
      <c r="W21" s="624"/>
      <c r="X21" s="624"/>
      <c r="Y21" s="625"/>
      <c r="Z21" s="626">
        <v>50.3</v>
      </c>
      <c r="AA21" s="626"/>
      <c r="AB21" s="626"/>
      <c r="AC21" s="626"/>
      <c r="AD21" s="627">
        <v>2307618</v>
      </c>
      <c r="AE21" s="627"/>
      <c r="AF21" s="627"/>
      <c r="AG21" s="627"/>
      <c r="AH21" s="627"/>
      <c r="AI21" s="627"/>
      <c r="AJ21" s="627"/>
      <c r="AK21" s="627"/>
      <c r="AL21" s="628">
        <v>75.599999999999994</v>
      </c>
      <c r="AM21" s="629"/>
      <c r="AN21" s="629"/>
      <c r="AO21" s="630"/>
      <c r="AP21" s="620" t="s">
        <v>267</v>
      </c>
      <c r="AQ21" s="639"/>
      <c r="AR21" s="639"/>
      <c r="AS21" s="639"/>
      <c r="AT21" s="639"/>
      <c r="AU21" s="639"/>
      <c r="AV21" s="639"/>
      <c r="AW21" s="639"/>
      <c r="AX21" s="639"/>
      <c r="AY21" s="639"/>
      <c r="AZ21" s="639"/>
      <c r="BA21" s="639"/>
      <c r="BB21" s="639"/>
      <c r="BC21" s="639"/>
      <c r="BD21" s="639"/>
      <c r="BE21" s="639"/>
      <c r="BF21" s="640"/>
      <c r="BG21" s="623" t="s">
        <v>122</v>
      </c>
      <c r="BH21" s="624"/>
      <c r="BI21" s="624"/>
      <c r="BJ21" s="624"/>
      <c r="BK21" s="624"/>
      <c r="BL21" s="624"/>
      <c r="BM21" s="624"/>
      <c r="BN21" s="625"/>
      <c r="BO21" s="626" t="s">
        <v>122</v>
      </c>
      <c r="BP21" s="626"/>
      <c r="BQ21" s="626"/>
      <c r="BR21" s="626"/>
      <c r="BS21" s="627" t="s">
        <v>122</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15">
      <c r="B22" s="620" t="s">
        <v>268</v>
      </c>
      <c r="C22" s="621"/>
      <c r="D22" s="621"/>
      <c r="E22" s="621"/>
      <c r="F22" s="621"/>
      <c r="G22" s="621"/>
      <c r="H22" s="621"/>
      <c r="I22" s="621"/>
      <c r="J22" s="621"/>
      <c r="K22" s="621"/>
      <c r="L22" s="621"/>
      <c r="M22" s="621"/>
      <c r="N22" s="621"/>
      <c r="O22" s="621"/>
      <c r="P22" s="621"/>
      <c r="Q22" s="622"/>
      <c r="R22" s="623">
        <v>2307618</v>
      </c>
      <c r="S22" s="624"/>
      <c r="T22" s="624"/>
      <c r="U22" s="624"/>
      <c r="V22" s="624"/>
      <c r="W22" s="624"/>
      <c r="X22" s="624"/>
      <c r="Y22" s="625"/>
      <c r="Z22" s="626">
        <v>45.8</v>
      </c>
      <c r="AA22" s="626"/>
      <c r="AB22" s="626"/>
      <c r="AC22" s="626"/>
      <c r="AD22" s="627">
        <v>2307618</v>
      </c>
      <c r="AE22" s="627"/>
      <c r="AF22" s="627"/>
      <c r="AG22" s="627"/>
      <c r="AH22" s="627"/>
      <c r="AI22" s="627"/>
      <c r="AJ22" s="627"/>
      <c r="AK22" s="627"/>
      <c r="AL22" s="628">
        <v>75.599999999999994</v>
      </c>
      <c r="AM22" s="629"/>
      <c r="AN22" s="629"/>
      <c r="AO22" s="630"/>
      <c r="AP22" s="620" t="s">
        <v>269</v>
      </c>
      <c r="AQ22" s="639"/>
      <c r="AR22" s="639"/>
      <c r="AS22" s="639"/>
      <c r="AT22" s="639"/>
      <c r="AU22" s="639"/>
      <c r="AV22" s="639"/>
      <c r="AW22" s="639"/>
      <c r="AX22" s="639"/>
      <c r="AY22" s="639"/>
      <c r="AZ22" s="639"/>
      <c r="BA22" s="639"/>
      <c r="BB22" s="639"/>
      <c r="BC22" s="639"/>
      <c r="BD22" s="639"/>
      <c r="BE22" s="639"/>
      <c r="BF22" s="640"/>
      <c r="BG22" s="623" t="s">
        <v>122</v>
      </c>
      <c r="BH22" s="624"/>
      <c r="BI22" s="624"/>
      <c r="BJ22" s="624"/>
      <c r="BK22" s="624"/>
      <c r="BL22" s="624"/>
      <c r="BM22" s="624"/>
      <c r="BN22" s="625"/>
      <c r="BO22" s="626" t="s">
        <v>122</v>
      </c>
      <c r="BP22" s="626"/>
      <c r="BQ22" s="626"/>
      <c r="BR22" s="626"/>
      <c r="BS22" s="627" t="s">
        <v>122</v>
      </c>
      <c r="BT22" s="627"/>
      <c r="BU22" s="627"/>
      <c r="BV22" s="627"/>
      <c r="BW22" s="627"/>
      <c r="BX22" s="627"/>
      <c r="BY22" s="627"/>
      <c r="BZ22" s="627"/>
      <c r="CA22" s="627"/>
      <c r="CB22" s="631"/>
      <c r="CD22" s="605" t="s">
        <v>270</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271</v>
      </c>
      <c r="C23" s="621"/>
      <c r="D23" s="621"/>
      <c r="E23" s="621"/>
      <c r="F23" s="621"/>
      <c r="G23" s="621"/>
      <c r="H23" s="621"/>
      <c r="I23" s="621"/>
      <c r="J23" s="621"/>
      <c r="K23" s="621"/>
      <c r="L23" s="621"/>
      <c r="M23" s="621"/>
      <c r="N23" s="621"/>
      <c r="O23" s="621"/>
      <c r="P23" s="621"/>
      <c r="Q23" s="622"/>
      <c r="R23" s="623">
        <v>226708</v>
      </c>
      <c r="S23" s="624"/>
      <c r="T23" s="624"/>
      <c r="U23" s="624"/>
      <c r="V23" s="624"/>
      <c r="W23" s="624"/>
      <c r="X23" s="624"/>
      <c r="Y23" s="625"/>
      <c r="Z23" s="626">
        <v>4.5</v>
      </c>
      <c r="AA23" s="626"/>
      <c r="AB23" s="626"/>
      <c r="AC23" s="626"/>
      <c r="AD23" s="627" t="s">
        <v>122</v>
      </c>
      <c r="AE23" s="627"/>
      <c r="AF23" s="627"/>
      <c r="AG23" s="627"/>
      <c r="AH23" s="627"/>
      <c r="AI23" s="627"/>
      <c r="AJ23" s="627"/>
      <c r="AK23" s="627"/>
      <c r="AL23" s="628" t="s">
        <v>122</v>
      </c>
      <c r="AM23" s="629"/>
      <c r="AN23" s="629"/>
      <c r="AO23" s="630"/>
      <c r="AP23" s="620" t="s">
        <v>272</v>
      </c>
      <c r="AQ23" s="639"/>
      <c r="AR23" s="639"/>
      <c r="AS23" s="639"/>
      <c r="AT23" s="639"/>
      <c r="AU23" s="639"/>
      <c r="AV23" s="639"/>
      <c r="AW23" s="639"/>
      <c r="AX23" s="639"/>
      <c r="AY23" s="639"/>
      <c r="AZ23" s="639"/>
      <c r="BA23" s="639"/>
      <c r="BB23" s="639"/>
      <c r="BC23" s="639"/>
      <c r="BD23" s="639"/>
      <c r="BE23" s="639"/>
      <c r="BF23" s="640"/>
      <c r="BG23" s="623" t="s">
        <v>122</v>
      </c>
      <c r="BH23" s="624"/>
      <c r="BI23" s="624"/>
      <c r="BJ23" s="624"/>
      <c r="BK23" s="624"/>
      <c r="BL23" s="624"/>
      <c r="BM23" s="624"/>
      <c r="BN23" s="625"/>
      <c r="BO23" s="626" t="s">
        <v>122</v>
      </c>
      <c r="BP23" s="626"/>
      <c r="BQ23" s="626"/>
      <c r="BR23" s="626"/>
      <c r="BS23" s="627" t="s">
        <v>122</v>
      </c>
      <c r="BT23" s="627"/>
      <c r="BU23" s="627"/>
      <c r="BV23" s="627"/>
      <c r="BW23" s="627"/>
      <c r="BX23" s="627"/>
      <c r="BY23" s="627"/>
      <c r="BZ23" s="627"/>
      <c r="CA23" s="627"/>
      <c r="CB23" s="631"/>
      <c r="CD23" s="605" t="s">
        <v>212</v>
      </c>
      <c r="CE23" s="606"/>
      <c r="CF23" s="606"/>
      <c r="CG23" s="606"/>
      <c r="CH23" s="606"/>
      <c r="CI23" s="606"/>
      <c r="CJ23" s="606"/>
      <c r="CK23" s="606"/>
      <c r="CL23" s="606"/>
      <c r="CM23" s="606"/>
      <c r="CN23" s="606"/>
      <c r="CO23" s="606"/>
      <c r="CP23" s="606"/>
      <c r="CQ23" s="607"/>
      <c r="CR23" s="605" t="s">
        <v>273</v>
      </c>
      <c r="CS23" s="606"/>
      <c r="CT23" s="606"/>
      <c r="CU23" s="606"/>
      <c r="CV23" s="606"/>
      <c r="CW23" s="606"/>
      <c r="CX23" s="606"/>
      <c r="CY23" s="607"/>
      <c r="CZ23" s="605" t="s">
        <v>274</v>
      </c>
      <c r="DA23" s="606"/>
      <c r="DB23" s="606"/>
      <c r="DC23" s="607"/>
      <c r="DD23" s="605" t="s">
        <v>275</v>
      </c>
      <c r="DE23" s="606"/>
      <c r="DF23" s="606"/>
      <c r="DG23" s="606"/>
      <c r="DH23" s="606"/>
      <c r="DI23" s="606"/>
      <c r="DJ23" s="606"/>
      <c r="DK23" s="607"/>
      <c r="DL23" s="650" t="s">
        <v>276</v>
      </c>
      <c r="DM23" s="651"/>
      <c r="DN23" s="651"/>
      <c r="DO23" s="651"/>
      <c r="DP23" s="651"/>
      <c r="DQ23" s="651"/>
      <c r="DR23" s="651"/>
      <c r="DS23" s="651"/>
      <c r="DT23" s="651"/>
      <c r="DU23" s="651"/>
      <c r="DV23" s="652"/>
      <c r="DW23" s="605" t="s">
        <v>277</v>
      </c>
      <c r="DX23" s="606"/>
      <c r="DY23" s="606"/>
      <c r="DZ23" s="606"/>
      <c r="EA23" s="606"/>
      <c r="EB23" s="606"/>
      <c r="EC23" s="607"/>
    </row>
    <row r="24" spans="2:133" ht="11.25" customHeight="1" x14ac:dyDescent="0.15">
      <c r="B24" s="620" t="s">
        <v>278</v>
      </c>
      <c r="C24" s="621"/>
      <c r="D24" s="621"/>
      <c r="E24" s="621"/>
      <c r="F24" s="621"/>
      <c r="G24" s="621"/>
      <c r="H24" s="621"/>
      <c r="I24" s="621"/>
      <c r="J24" s="621"/>
      <c r="K24" s="621"/>
      <c r="L24" s="621"/>
      <c r="M24" s="621"/>
      <c r="N24" s="621"/>
      <c r="O24" s="621"/>
      <c r="P24" s="621"/>
      <c r="Q24" s="622"/>
      <c r="R24" s="623">
        <v>3</v>
      </c>
      <c r="S24" s="624"/>
      <c r="T24" s="624"/>
      <c r="U24" s="624"/>
      <c r="V24" s="624"/>
      <c r="W24" s="624"/>
      <c r="X24" s="624"/>
      <c r="Y24" s="625"/>
      <c r="Z24" s="626">
        <v>0</v>
      </c>
      <c r="AA24" s="626"/>
      <c r="AB24" s="626"/>
      <c r="AC24" s="626"/>
      <c r="AD24" s="627" t="s">
        <v>122</v>
      </c>
      <c r="AE24" s="627"/>
      <c r="AF24" s="627"/>
      <c r="AG24" s="627"/>
      <c r="AH24" s="627"/>
      <c r="AI24" s="627"/>
      <c r="AJ24" s="627"/>
      <c r="AK24" s="627"/>
      <c r="AL24" s="628" t="s">
        <v>122</v>
      </c>
      <c r="AM24" s="629"/>
      <c r="AN24" s="629"/>
      <c r="AO24" s="630"/>
      <c r="AP24" s="620" t="s">
        <v>279</v>
      </c>
      <c r="AQ24" s="639"/>
      <c r="AR24" s="639"/>
      <c r="AS24" s="639"/>
      <c r="AT24" s="639"/>
      <c r="AU24" s="639"/>
      <c r="AV24" s="639"/>
      <c r="AW24" s="639"/>
      <c r="AX24" s="639"/>
      <c r="AY24" s="639"/>
      <c r="AZ24" s="639"/>
      <c r="BA24" s="639"/>
      <c r="BB24" s="639"/>
      <c r="BC24" s="639"/>
      <c r="BD24" s="639"/>
      <c r="BE24" s="639"/>
      <c r="BF24" s="640"/>
      <c r="BG24" s="623" t="s">
        <v>122</v>
      </c>
      <c r="BH24" s="624"/>
      <c r="BI24" s="624"/>
      <c r="BJ24" s="624"/>
      <c r="BK24" s="624"/>
      <c r="BL24" s="624"/>
      <c r="BM24" s="624"/>
      <c r="BN24" s="625"/>
      <c r="BO24" s="626" t="s">
        <v>122</v>
      </c>
      <c r="BP24" s="626"/>
      <c r="BQ24" s="626"/>
      <c r="BR24" s="626"/>
      <c r="BS24" s="627" t="s">
        <v>122</v>
      </c>
      <c r="BT24" s="627"/>
      <c r="BU24" s="627"/>
      <c r="BV24" s="627"/>
      <c r="BW24" s="627"/>
      <c r="BX24" s="627"/>
      <c r="BY24" s="627"/>
      <c r="BZ24" s="627"/>
      <c r="CA24" s="627"/>
      <c r="CB24" s="631"/>
      <c r="CD24" s="609" t="s">
        <v>280</v>
      </c>
      <c r="CE24" s="610"/>
      <c r="CF24" s="610"/>
      <c r="CG24" s="610"/>
      <c r="CH24" s="610"/>
      <c r="CI24" s="610"/>
      <c r="CJ24" s="610"/>
      <c r="CK24" s="610"/>
      <c r="CL24" s="610"/>
      <c r="CM24" s="610"/>
      <c r="CN24" s="610"/>
      <c r="CO24" s="610"/>
      <c r="CP24" s="610"/>
      <c r="CQ24" s="611"/>
      <c r="CR24" s="612">
        <v>1903776</v>
      </c>
      <c r="CS24" s="613"/>
      <c r="CT24" s="613"/>
      <c r="CU24" s="613"/>
      <c r="CV24" s="613"/>
      <c r="CW24" s="613"/>
      <c r="CX24" s="613"/>
      <c r="CY24" s="614"/>
      <c r="CZ24" s="617">
        <v>39</v>
      </c>
      <c r="DA24" s="618"/>
      <c r="DB24" s="618"/>
      <c r="DC24" s="634"/>
      <c r="DD24" s="655">
        <v>1487210</v>
      </c>
      <c r="DE24" s="613"/>
      <c r="DF24" s="613"/>
      <c r="DG24" s="613"/>
      <c r="DH24" s="613"/>
      <c r="DI24" s="613"/>
      <c r="DJ24" s="613"/>
      <c r="DK24" s="614"/>
      <c r="DL24" s="655">
        <v>1371500</v>
      </c>
      <c r="DM24" s="613"/>
      <c r="DN24" s="613"/>
      <c r="DO24" s="613"/>
      <c r="DP24" s="613"/>
      <c r="DQ24" s="613"/>
      <c r="DR24" s="613"/>
      <c r="DS24" s="613"/>
      <c r="DT24" s="613"/>
      <c r="DU24" s="613"/>
      <c r="DV24" s="614"/>
      <c r="DW24" s="617">
        <v>44.8</v>
      </c>
      <c r="DX24" s="618"/>
      <c r="DY24" s="618"/>
      <c r="DZ24" s="618"/>
      <c r="EA24" s="618"/>
      <c r="EB24" s="618"/>
      <c r="EC24" s="619"/>
    </row>
    <row r="25" spans="2:133" ht="11.25" customHeight="1" x14ac:dyDescent="0.15">
      <c r="B25" s="620" t="s">
        <v>281</v>
      </c>
      <c r="C25" s="621"/>
      <c r="D25" s="621"/>
      <c r="E25" s="621"/>
      <c r="F25" s="621"/>
      <c r="G25" s="621"/>
      <c r="H25" s="621"/>
      <c r="I25" s="621"/>
      <c r="J25" s="621"/>
      <c r="K25" s="621"/>
      <c r="L25" s="621"/>
      <c r="M25" s="621"/>
      <c r="N25" s="621"/>
      <c r="O25" s="621"/>
      <c r="P25" s="621"/>
      <c r="Q25" s="622"/>
      <c r="R25" s="623">
        <v>3271274</v>
      </c>
      <c r="S25" s="624"/>
      <c r="T25" s="624"/>
      <c r="U25" s="624"/>
      <c r="V25" s="624"/>
      <c r="W25" s="624"/>
      <c r="X25" s="624"/>
      <c r="Y25" s="625"/>
      <c r="Z25" s="626">
        <v>65</v>
      </c>
      <c r="AA25" s="626"/>
      <c r="AB25" s="626"/>
      <c r="AC25" s="626"/>
      <c r="AD25" s="627">
        <v>3044563</v>
      </c>
      <c r="AE25" s="627"/>
      <c r="AF25" s="627"/>
      <c r="AG25" s="627"/>
      <c r="AH25" s="627"/>
      <c r="AI25" s="627"/>
      <c r="AJ25" s="627"/>
      <c r="AK25" s="627"/>
      <c r="AL25" s="628">
        <v>99.8</v>
      </c>
      <c r="AM25" s="629"/>
      <c r="AN25" s="629"/>
      <c r="AO25" s="630"/>
      <c r="AP25" s="620" t="s">
        <v>282</v>
      </c>
      <c r="AQ25" s="639"/>
      <c r="AR25" s="639"/>
      <c r="AS25" s="639"/>
      <c r="AT25" s="639"/>
      <c r="AU25" s="639"/>
      <c r="AV25" s="639"/>
      <c r="AW25" s="639"/>
      <c r="AX25" s="639"/>
      <c r="AY25" s="639"/>
      <c r="AZ25" s="639"/>
      <c r="BA25" s="639"/>
      <c r="BB25" s="639"/>
      <c r="BC25" s="639"/>
      <c r="BD25" s="639"/>
      <c r="BE25" s="639"/>
      <c r="BF25" s="640"/>
      <c r="BG25" s="623" t="s">
        <v>122</v>
      </c>
      <c r="BH25" s="624"/>
      <c r="BI25" s="624"/>
      <c r="BJ25" s="624"/>
      <c r="BK25" s="624"/>
      <c r="BL25" s="624"/>
      <c r="BM25" s="624"/>
      <c r="BN25" s="625"/>
      <c r="BO25" s="626" t="s">
        <v>122</v>
      </c>
      <c r="BP25" s="626"/>
      <c r="BQ25" s="626"/>
      <c r="BR25" s="626"/>
      <c r="BS25" s="627" t="s">
        <v>122</v>
      </c>
      <c r="BT25" s="627"/>
      <c r="BU25" s="627"/>
      <c r="BV25" s="627"/>
      <c r="BW25" s="627"/>
      <c r="BX25" s="627"/>
      <c r="BY25" s="627"/>
      <c r="BZ25" s="627"/>
      <c r="CA25" s="627"/>
      <c r="CB25" s="631"/>
      <c r="CD25" s="620" t="s">
        <v>283</v>
      </c>
      <c r="CE25" s="621"/>
      <c r="CF25" s="621"/>
      <c r="CG25" s="621"/>
      <c r="CH25" s="621"/>
      <c r="CI25" s="621"/>
      <c r="CJ25" s="621"/>
      <c r="CK25" s="621"/>
      <c r="CL25" s="621"/>
      <c r="CM25" s="621"/>
      <c r="CN25" s="621"/>
      <c r="CO25" s="621"/>
      <c r="CP25" s="621"/>
      <c r="CQ25" s="622"/>
      <c r="CR25" s="623">
        <v>808053</v>
      </c>
      <c r="CS25" s="656"/>
      <c r="CT25" s="656"/>
      <c r="CU25" s="656"/>
      <c r="CV25" s="656"/>
      <c r="CW25" s="656"/>
      <c r="CX25" s="656"/>
      <c r="CY25" s="657"/>
      <c r="CZ25" s="628">
        <v>16.600000000000001</v>
      </c>
      <c r="DA25" s="653"/>
      <c r="DB25" s="653"/>
      <c r="DC25" s="658"/>
      <c r="DD25" s="632">
        <v>779298</v>
      </c>
      <c r="DE25" s="656"/>
      <c r="DF25" s="656"/>
      <c r="DG25" s="656"/>
      <c r="DH25" s="656"/>
      <c r="DI25" s="656"/>
      <c r="DJ25" s="656"/>
      <c r="DK25" s="657"/>
      <c r="DL25" s="632">
        <v>726278</v>
      </c>
      <c r="DM25" s="656"/>
      <c r="DN25" s="656"/>
      <c r="DO25" s="656"/>
      <c r="DP25" s="656"/>
      <c r="DQ25" s="656"/>
      <c r="DR25" s="656"/>
      <c r="DS25" s="656"/>
      <c r="DT25" s="656"/>
      <c r="DU25" s="656"/>
      <c r="DV25" s="657"/>
      <c r="DW25" s="628">
        <v>23.7</v>
      </c>
      <c r="DX25" s="653"/>
      <c r="DY25" s="653"/>
      <c r="DZ25" s="653"/>
      <c r="EA25" s="653"/>
      <c r="EB25" s="653"/>
      <c r="EC25" s="654"/>
    </row>
    <row r="26" spans="2:133" ht="11.25" customHeight="1" x14ac:dyDescent="0.15">
      <c r="B26" s="620" t="s">
        <v>284</v>
      </c>
      <c r="C26" s="621"/>
      <c r="D26" s="621"/>
      <c r="E26" s="621"/>
      <c r="F26" s="621"/>
      <c r="G26" s="621"/>
      <c r="H26" s="621"/>
      <c r="I26" s="621"/>
      <c r="J26" s="621"/>
      <c r="K26" s="621"/>
      <c r="L26" s="621"/>
      <c r="M26" s="621"/>
      <c r="N26" s="621"/>
      <c r="O26" s="621"/>
      <c r="P26" s="621"/>
      <c r="Q26" s="622"/>
      <c r="R26" s="623">
        <v>557</v>
      </c>
      <c r="S26" s="624"/>
      <c r="T26" s="624"/>
      <c r="U26" s="624"/>
      <c r="V26" s="624"/>
      <c r="W26" s="624"/>
      <c r="X26" s="624"/>
      <c r="Y26" s="625"/>
      <c r="Z26" s="626">
        <v>0</v>
      </c>
      <c r="AA26" s="626"/>
      <c r="AB26" s="626"/>
      <c r="AC26" s="626"/>
      <c r="AD26" s="627">
        <v>557</v>
      </c>
      <c r="AE26" s="627"/>
      <c r="AF26" s="627"/>
      <c r="AG26" s="627"/>
      <c r="AH26" s="627"/>
      <c r="AI26" s="627"/>
      <c r="AJ26" s="627"/>
      <c r="AK26" s="627"/>
      <c r="AL26" s="628">
        <v>0</v>
      </c>
      <c r="AM26" s="629"/>
      <c r="AN26" s="629"/>
      <c r="AO26" s="630"/>
      <c r="AP26" s="620" t="s">
        <v>285</v>
      </c>
      <c r="AQ26" s="639"/>
      <c r="AR26" s="639"/>
      <c r="AS26" s="639"/>
      <c r="AT26" s="639"/>
      <c r="AU26" s="639"/>
      <c r="AV26" s="639"/>
      <c r="AW26" s="639"/>
      <c r="AX26" s="639"/>
      <c r="AY26" s="639"/>
      <c r="AZ26" s="639"/>
      <c r="BA26" s="639"/>
      <c r="BB26" s="639"/>
      <c r="BC26" s="639"/>
      <c r="BD26" s="639"/>
      <c r="BE26" s="639"/>
      <c r="BF26" s="640"/>
      <c r="BG26" s="623" t="s">
        <v>122</v>
      </c>
      <c r="BH26" s="624"/>
      <c r="BI26" s="624"/>
      <c r="BJ26" s="624"/>
      <c r="BK26" s="624"/>
      <c r="BL26" s="624"/>
      <c r="BM26" s="624"/>
      <c r="BN26" s="625"/>
      <c r="BO26" s="626" t="s">
        <v>122</v>
      </c>
      <c r="BP26" s="626"/>
      <c r="BQ26" s="626"/>
      <c r="BR26" s="626"/>
      <c r="BS26" s="627" t="s">
        <v>122</v>
      </c>
      <c r="BT26" s="627"/>
      <c r="BU26" s="627"/>
      <c r="BV26" s="627"/>
      <c r="BW26" s="627"/>
      <c r="BX26" s="627"/>
      <c r="BY26" s="627"/>
      <c r="BZ26" s="627"/>
      <c r="CA26" s="627"/>
      <c r="CB26" s="631"/>
      <c r="CD26" s="620" t="s">
        <v>286</v>
      </c>
      <c r="CE26" s="621"/>
      <c r="CF26" s="621"/>
      <c r="CG26" s="621"/>
      <c r="CH26" s="621"/>
      <c r="CI26" s="621"/>
      <c r="CJ26" s="621"/>
      <c r="CK26" s="621"/>
      <c r="CL26" s="621"/>
      <c r="CM26" s="621"/>
      <c r="CN26" s="621"/>
      <c r="CO26" s="621"/>
      <c r="CP26" s="621"/>
      <c r="CQ26" s="622"/>
      <c r="CR26" s="623">
        <v>504127</v>
      </c>
      <c r="CS26" s="624"/>
      <c r="CT26" s="624"/>
      <c r="CU26" s="624"/>
      <c r="CV26" s="624"/>
      <c r="CW26" s="624"/>
      <c r="CX26" s="624"/>
      <c r="CY26" s="625"/>
      <c r="CZ26" s="628">
        <v>10.3</v>
      </c>
      <c r="DA26" s="653"/>
      <c r="DB26" s="653"/>
      <c r="DC26" s="658"/>
      <c r="DD26" s="632">
        <v>481191</v>
      </c>
      <c r="DE26" s="624"/>
      <c r="DF26" s="624"/>
      <c r="DG26" s="624"/>
      <c r="DH26" s="624"/>
      <c r="DI26" s="624"/>
      <c r="DJ26" s="624"/>
      <c r="DK26" s="625"/>
      <c r="DL26" s="632" t="s">
        <v>122</v>
      </c>
      <c r="DM26" s="624"/>
      <c r="DN26" s="624"/>
      <c r="DO26" s="624"/>
      <c r="DP26" s="624"/>
      <c r="DQ26" s="624"/>
      <c r="DR26" s="624"/>
      <c r="DS26" s="624"/>
      <c r="DT26" s="624"/>
      <c r="DU26" s="624"/>
      <c r="DV26" s="625"/>
      <c r="DW26" s="628" t="s">
        <v>122</v>
      </c>
      <c r="DX26" s="653"/>
      <c r="DY26" s="653"/>
      <c r="DZ26" s="653"/>
      <c r="EA26" s="653"/>
      <c r="EB26" s="653"/>
      <c r="EC26" s="654"/>
    </row>
    <row r="27" spans="2:133" ht="11.25" customHeight="1" x14ac:dyDescent="0.15">
      <c r="B27" s="620" t="s">
        <v>287</v>
      </c>
      <c r="C27" s="621"/>
      <c r="D27" s="621"/>
      <c r="E27" s="621"/>
      <c r="F27" s="621"/>
      <c r="G27" s="621"/>
      <c r="H27" s="621"/>
      <c r="I27" s="621"/>
      <c r="J27" s="621"/>
      <c r="K27" s="621"/>
      <c r="L27" s="621"/>
      <c r="M27" s="621"/>
      <c r="N27" s="621"/>
      <c r="O27" s="621"/>
      <c r="P27" s="621"/>
      <c r="Q27" s="622"/>
      <c r="R27" s="623">
        <v>23139</v>
      </c>
      <c r="S27" s="624"/>
      <c r="T27" s="624"/>
      <c r="U27" s="624"/>
      <c r="V27" s="624"/>
      <c r="W27" s="624"/>
      <c r="X27" s="624"/>
      <c r="Y27" s="625"/>
      <c r="Z27" s="626">
        <v>0.5</v>
      </c>
      <c r="AA27" s="626"/>
      <c r="AB27" s="626"/>
      <c r="AC27" s="626"/>
      <c r="AD27" s="627">
        <v>5267</v>
      </c>
      <c r="AE27" s="627"/>
      <c r="AF27" s="627"/>
      <c r="AG27" s="627"/>
      <c r="AH27" s="627"/>
      <c r="AI27" s="627"/>
      <c r="AJ27" s="627"/>
      <c r="AK27" s="627"/>
      <c r="AL27" s="628">
        <v>0.2</v>
      </c>
      <c r="AM27" s="629"/>
      <c r="AN27" s="629"/>
      <c r="AO27" s="630"/>
      <c r="AP27" s="620" t="s">
        <v>288</v>
      </c>
      <c r="AQ27" s="621"/>
      <c r="AR27" s="621"/>
      <c r="AS27" s="621"/>
      <c r="AT27" s="621"/>
      <c r="AU27" s="621"/>
      <c r="AV27" s="621"/>
      <c r="AW27" s="621"/>
      <c r="AX27" s="621"/>
      <c r="AY27" s="621"/>
      <c r="AZ27" s="621"/>
      <c r="BA27" s="621"/>
      <c r="BB27" s="621"/>
      <c r="BC27" s="621"/>
      <c r="BD27" s="621"/>
      <c r="BE27" s="621"/>
      <c r="BF27" s="622"/>
      <c r="BG27" s="623">
        <v>486575</v>
      </c>
      <c r="BH27" s="624"/>
      <c r="BI27" s="624"/>
      <c r="BJ27" s="624"/>
      <c r="BK27" s="624"/>
      <c r="BL27" s="624"/>
      <c r="BM27" s="624"/>
      <c r="BN27" s="625"/>
      <c r="BO27" s="626">
        <v>100</v>
      </c>
      <c r="BP27" s="626"/>
      <c r="BQ27" s="626"/>
      <c r="BR27" s="626"/>
      <c r="BS27" s="627" t="s">
        <v>122</v>
      </c>
      <c r="BT27" s="627"/>
      <c r="BU27" s="627"/>
      <c r="BV27" s="627"/>
      <c r="BW27" s="627"/>
      <c r="BX27" s="627"/>
      <c r="BY27" s="627"/>
      <c r="BZ27" s="627"/>
      <c r="CA27" s="627"/>
      <c r="CB27" s="631"/>
      <c r="CD27" s="620" t="s">
        <v>289</v>
      </c>
      <c r="CE27" s="621"/>
      <c r="CF27" s="621"/>
      <c r="CG27" s="621"/>
      <c r="CH27" s="621"/>
      <c r="CI27" s="621"/>
      <c r="CJ27" s="621"/>
      <c r="CK27" s="621"/>
      <c r="CL27" s="621"/>
      <c r="CM27" s="621"/>
      <c r="CN27" s="621"/>
      <c r="CO27" s="621"/>
      <c r="CP27" s="621"/>
      <c r="CQ27" s="622"/>
      <c r="CR27" s="623">
        <v>560753</v>
      </c>
      <c r="CS27" s="656"/>
      <c r="CT27" s="656"/>
      <c r="CU27" s="656"/>
      <c r="CV27" s="656"/>
      <c r="CW27" s="656"/>
      <c r="CX27" s="656"/>
      <c r="CY27" s="657"/>
      <c r="CZ27" s="628">
        <v>11.5</v>
      </c>
      <c r="DA27" s="653"/>
      <c r="DB27" s="653"/>
      <c r="DC27" s="658"/>
      <c r="DD27" s="632">
        <v>172942</v>
      </c>
      <c r="DE27" s="656"/>
      <c r="DF27" s="656"/>
      <c r="DG27" s="656"/>
      <c r="DH27" s="656"/>
      <c r="DI27" s="656"/>
      <c r="DJ27" s="656"/>
      <c r="DK27" s="657"/>
      <c r="DL27" s="632">
        <v>110252</v>
      </c>
      <c r="DM27" s="656"/>
      <c r="DN27" s="656"/>
      <c r="DO27" s="656"/>
      <c r="DP27" s="656"/>
      <c r="DQ27" s="656"/>
      <c r="DR27" s="656"/>
      <c r="DS27" s="656"/>
      <c r="DT27" s="656"/>
      <c r="DU27" s="656"/>
      <c r="DV27" s="657"/>
      <c r="DW27" s="628">
        <v>3.6</v>
      </c>
      <c r="DX27" s="653"/>
      <c r="DY27" s="653"/>
      <c r="DZ27" s="653"/>
      <c r="EA27" s="653"/>
      <c r="EB27" s="653"/>
      <c r="EC27" s="654"/>
    </row>
    <row r="28" spans="2:133" ht="11.25" customHeight="1" x14ac:dyDescent="0.15">
      <c r="B28" s="620" t="s">
        <v>290</v>
      </c>
      <c r="C28" s="621"/>
      <c r="D28" s="621"/>
      <c r="E28" s="621"/>
      <c r="F28" s="621"/>
      <c r="G28" s="621"/>
      <c r="H28" s="621"/>
      <c r="I28" s="621"/>
      <c r="J28" s="621"/>
      <c r="K28" s="621"/>
      <c r="L28" s="621"/>
      <c r="M28" s="621"/>
      <c r="N28" s="621"/>
      <c r="O28" s="621"/>
      <c r="P28" s="621"/>
      <c r="Q28" s="622"/>
      <c r="R28" s="623">
        <v>27640</v>
      </c>
      <c r="S28" s="624"/>
      <c r="T28" s="624"/>
      <c r="U28" s="624"/>
      <c r="V28" s="624"/>
      <c r="W28" s="624"/>
      <c r="X28" s="624"/>
      <c r="Y28" s="625"/>
      <c r="Z28" s="626">
        <v>0.5</v>
      </c>
      <c r="AA28" s="626"/>
      <c r="AB28" s="626"/>
      <c r="AC28" s="626"/>
      <c r="AD28" s="627" t="s">
        <v>122</v>
      </c>
      <c r="AE28" s="627"/>
      <c r="AF28" s="627"/>
      <c r="AG28" s="627"/>
      <c r="AH28" s="627"/>
      <c r="AI28" s="627"/>
      <c r="AJ28" s="627"/>
      <c r="AK28" s="627"/>
      <c r="AL28" s="628" t="s">
        <v>122</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291</v>
      </c>
      <c r="CE28" s="621"/>
      <c r="CF28" s="621"/>
      <c r="CG28" s="621"/>
      <c r="CH28" s="621"/>
      <c r="CI28" s="621"/>
      <c r="CJ28" s="621"/>
      <c r="CK28" s="621"/>
      <c r="CL28" s="621"/>
      <c r="CM28" s="621"/>
      <c r="CN28" s="621"/>
      <c r="CO28" s="621"/>
      <c r="CP28" s="621"/>
      <c r="CQ28" s="622"/>
      <c r="CR28" s="623">
        <v>534970</v>
      </c>
      <c r="CS28" s="624"/>
      <c r="CT28" s="624"/>
      <c r="CU28" s="624"/>
      <c r="CV28" s="624"/>
      <c r="CW28" s="624"/>
      <c r="CX28" s="624"/>
      <c r="CY28" s="625"/>
      <c r="CZ28" s="628">
        <v>11</v>
      </c>
      <c r="DA28" s="653"/>
      <c r="DB28" s="653"/>
      <c r="DC28" s="658"/>
      <c r="DD28" s="632">
        <v>534970</v>
      </c>
      <c r="DE28" s="624"/>
      <c r="DF28" s="624"/>
      <c r="DG28" s="624"/>
      <c r="DH28" s="624"/>
      <c r="DI28" s="624"/>
      <c r="DJ28" s="624"/>
      <c r="DK28" s="625"/>
      <c r="DL28" s="632">
        <v>534970</v>
      </c>
      <c r="DM28" s="624"/>
      <c r="DN28" s="624"/>
      <c r="DO28" s="624"/>
      <c r="DP28" s="624"/>
      <c r="DQ28" s="624"/>
      <c r="DR28" s="624"/>
      <c r="DS28" s="624"/>
      <c r="DT28" s="624"/>
      <c r="DU28" s="624"/>
      <c r="DV28" s="625"/>
      <c r="DW28" s="628">
        <v>17.5</v>
      </c>
      <c r="DX28" s="653"/>
      <c r="DY28" s="653"/>
      <c r="DZ28" s="653"/>
      <c r="EA28" s="653"/>
      <c r="EB28" s="653"/>
      <c r="EC28" s="654"/>
    </row>
    <row r="29" spans="2:133" ht="11.25" customHeight="1" x14ac:dyDescent="0.15">
      <c r="B29" s="620" t="s">
        <v>292</v>
      </c>
      <c r="C29" s="621"/>
      <c r="D29" s="621"/>
      <c r="E29" s="621"/>
      <c r="F29" s="621"/>
      <c r="G29" s="621"/>
      <c r="H29" s="621"/>
      <c r="I29" s="621"/>
      <c r="J29" s="621"/>
      <c r="K29" s="621"/>
      <c r="L29" s="621"/>
      <c r="M29" s="621"/>
      <c r="N29" s="621"/>
      <c r="O29" s="621"/>
      <c r="P29" s="621"/>
      <c r="Q29" s="622"/>
      <c r="R29" s="623">
        <v>4955</v>
      </c>
      <c r="S29" s="624"/>
      <c r="T29" s="624"/>
      <c r="U29" s="624"/>
      <c r="V29" s="624"/>
      <c r="W29" s="624"/>
      <c r="X29" s="624"/>
      <c r="Y29" s="625"/>
      <c r="Z29" s="626">
        <v>0.1</v>
      </c>
      <c r="AA29" s="626"/>
      <c r="AB29" s="626"/>
      <c r="AC29" s="626"/>
      <c r="AD29" s="627" t="s">
        <v>122</v>
      </c>
      <c r="AE29" s="627"/>
      <c r="AF29" s="627"/>
      <c r="AG29" s="627"/>
      <c r="AH29" s="627"/>
      <c r="AI29" s="627"/>
      <c r="AJ29" s="627"/>
      <c r="AK29" s="627"/>
      <c r="AL29" s="628" t="s">
        <v>122</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61" t="s">
        <v>293</v>
      </c>
      <c r="CE29" s="662"/>
      <c r="CF29" s="620" t="s">
        <v>66</v>
      </c>
      <c r="CG29" s="621"/>
      <c r="CH29" s="621"/>
      <c r="CI29" s="621"/>
      <c r="CJ29" s="621"/>
      <c r="CK29" s="621"/>
      <c r="CL29" s="621"/>
      <c r="CM29" s="621"/>
      <c r="CN29" s="621"/>
      <c r="CO29" s="621"/>
      <c r="CP29" s="621"/>
      <c r="CQ29" s="622"/>
      <c r="CR29" s="623">
        <v>534970</v>
      </c>
      <c r="CS29" s="656"/>
      <c r="CT29" s="656"/>
      <c r="CU29" s="656"/>
      <c r="CV29" s="656"/>
      <c r="CW29" s="656"/>
      <c r="CX29" s="656"/>
      <c r="CY29" s="657"/>
      <c r="CZ29" s="628">
        <v>11</v>
      </c>
      <c r="DA29" s="653"/>
      <c r="DB29" s="653"/>
      <c r="DC29" s="658"/>
      <c r="DD29" s="632">
        <v>534970</v>
      </c>
      <c r="DE29" s="656"/>
      <c r="DF29" s="656"/>
      <c r="DG29" s="656"/>
      <c r="DH29" s="656"/>
      <c r="DI29" s="656"/>
      <c r="DJ29" s="656"/>
      <c r="DK29" s="657"/>
      <c r="DL29" s="632">
        <v>534970</v>
      </c>
      <c r="DM29" s="656"/>
      <c r="DN29" s="656"/>
      <c r="DO29" s="656"/>
      <c r="DP29" s="656"/>
      <c r="DQ29" s="656"/>
      <c r="DR29" s="656"/>
      <c r="DS29" s="656"/>
      <c r="DT29" s="656"/>
      <c r="DU29" s="656"/>
      <c r="DV29" s="657"/>
      <c r="DW29" s="628">
        <v>17.5</v>
      </c>
      <c r="DX29" s="653"/>
      <c r="DY29" s="653"/>
      <c r="DZ29" s="653"/>
      <c r="EA29" s="653"/>
      <c r="EB29" s="653"/>
      <c r="EC29" s="654"/>
    </row>
    <row r="30" spans="2:133" ht="11.25" customHeight="1" x14ac:dyDescent="0.15">
      <c r="B30" s="620" t="s">
        <v>294</v>
      </c>
      <c r="C30" s="621"/>
      <c r="D30" s="621"/>
      <c r="E30" s="621"/>
      <c r="F30" s="621"/>
      <c r="G30" s="621"/>
      <c r="H30" s="621"/>
      <c r="I30" s="621"/>
      <c r="J30" s="621"/>
      <c r="K30" s="621"/>
      <c r="L30" s="621"/>
      <c r="M30" s="621"/>
      <c r="N30" s="621"/>
      <c r="O30" s="621"/>
      <c r="P30" s="621"/>
      <c r="Q30" s="622"/>
      <c r="R30" s="623">
        <v>521582</v>
      </c>
      <c r="S30" s="624"/>
      <c r="T30" s="624"/>
      <c r="U30" s="624"/>
      <c r="V30" s="624"/>
      <c r="W30" s="624"/>
      <c r="X30" s="624"/>
      <c r="Y30" s="625"/>
      <c r="Z30" s="626">
        <v>10.4</v>
      </c>
      <c r="AA30" s="626"/>
      <c r="AB30" s="626"/>
      <c r="AC30" s="626"/>
      <c r="AD30" s="627" t="s">
        <v>122</v>
      </c>
      <c r="AE30" s="627"/>
      <c r="AF30" s="627"/>
      <c r="AG30" s="627"/>
      <c r="AH30" s="627"/>
      <c r="AI30" s="627"/>
      <c r="AJ30" s="627"/>
      <c r="AK30" s="627"/>
      <c r="AL30" s="628" t="s">
        <v>122</v>
      </c>
      <c r="AM30" s="629"/>
      <c r="AN30" s="629"/>
      <c r="AO30" s="630"/>
      <c r="AP30" s="605" t="s">
        <v>212</v>
      </c>
      <c r="AQ30" s="606"/>
      <c r="AR30" s="606"/>
      <c r="AS30" s="606"/>
      <c r="AT30" s="606"/>
      <c r="AU30" s="606"/>
      <c r="AV30" s="606"/>
      <c r="AW30" s="606"/>
      <c r="AX30" s="606"/>
      <c r="AY30" s="606"/>
      <c r="AZ30" s="606"/>
      <c r="BA30" s="606"/>
      <c r="BB30" s="606"/>
      <c r="BC30" s="606"/>
      <c r="BD30" s="606"/>
      <c r="BE30" s="606"/>
      <c r="BF30" s="607"/>
      <c r="BG30" s="605" t="s">
        <v>295</v>
      </c>
      <c r="BH30" s="659"/>
      <c r="BI30" s="659"/>
      <c r="BJ30" s="659"/>
      <c r="BK30" s="659"/>
      <c r="BL30" s="659"/>
      <c r="BM30" s="659"/>
      <c r="BN30" s="659"/>
      <c r="BO30" s="659"/>
      <c r="BP30" s="659"/>
      <c r="BQ30" s="660"/>
      <c r="BR30" s="605" t="s">
        <v>296</v>
      </c>
      <c r="BS30" s="659"/>
      <c r="BT30" s="659"/>
      <c r="BU30" s="659"/>
      <c r="BV30" s="659"/>
      <c r="BW30" s="659"/>
      <c r="BX30" s="659"/>
      <c r="BY30" s="659"/>
      <c r="BZ30" s="659"/>
      <c r="CA30" s="659"/>
      <c r="CB30" s="660"/>
      <c r="CD30" s="663"/>
      <c r="CE30" s="664"/>
      <c r="CF30" s="620" t="s">
        <v>297</v>
      </c>
      <c r="CG30" s="621"/>
      <c r="CH30" s="621"/>
      <c r="CI30" s="621"/>
      <c r="CJ30" s="621"/>
      <c r="CK30" s="621"/>
      <c r="CL30" s="621"/>
      <c r="CM30" s="621"/>
      <c r="CN30" s="621"/>
      <c r="CO30" s="621"/>
      <c r="CP30" s="621"/>
      <c r="CQ30" s="622"/>
      <c r="CR30" s="623">
        <v>513033</v>
      </c>
      <c r="CS30" s="624"/>
      <c r="CT30" s="624"/>
      <c r="CU30" s="624"/>
      <c r="CV30" s="624"/>
      <c r="CW30" s="624"/>
      <c r="CX30" s="624"/>
      <c r="CY30" s="625"/>
      <c r="CZ30" s="628">
        <v>10.5</v>
      </c>
      <c r="DA30" s="653"/>
      <c r="DB30" s="653"/>
      <c r="DC30" s="658"/>
      <c r="DD30" s="632">
        <v>513033</v>
      </c>
      <c r="DE30" s="624"/>
      <c r="DF30" s="624"/>
      <c r="DG30" s="624"/>
      <c r="DH30" s="624"/>
      <c r="DI30" s="624"/>
      <c r="DJ30" s="624"/>
      <c r="DK30" s="625"/>
      <c r="DL30" s="632">
        <v>513033</v>
      </c>
      <c r="DM30" s="624"/>
      <c r="DN30" s="624"/>
      <c r="DO30" s="624"/>
      <c r="DP30" s="624"/>
      <c r="DQ30" s="624"/>
      <c r="DR30" s="624"/>
      <c r="DS30" s="624"/>
      <c r="DT30" s="624"/>
      <c r="DU30" s="624"/>
      <c r="DV30" s="625"/>
      <c r="DW30" s="628">
        <v>16.7</v>
      </c>
      <c r="DX30" s="653"/>
      <c r="DY30" s="653"/>
      <c r="DZ30" s="653"/>
      <c r="EA30" s="653"/>
      <c r="EB30" s="653"/>
      <c r="EC30" s="654"/>
    </row>
    <row r="31" spans="2:133" ht="11.25" customHeight="1" x14ac:dyDescent="0.15">
      <c r="B31" s="636" t="s">
        <v>298</v>
      </c>
      <c r="C31" s="637"/>
      <c r="D31" s="637"/>
      <c r="E31" s="637"/>
      <c r="F31" s="637"/>
      <c r="G31" s="637"/>
      <c r="H31" s="637"/>
      <c r="I31" s="637"/>
      <c r="J31" s="637"/>
      <c r="K31" s="637"/>
      <c r="L31" s="637"/>
      <c r="M31" s="637"/>
      <c r="N31" s="637"/>
      <c r="O31" s="637"/>
      <c r="P31" s="637"/>
      <c r="Q31" s="638"/>
      <c r="R31" s="623" t="s">
        <v>122</v>
      </c>
      <c r="S31" s="624"/>
      <c r="T31" s="624"/>
      <c r="U31" s="624"/>
      <c r="V31" s="624"/>
      <c r="W31" s="624"/>
      <c r="X31" s="624"/>
      <c r="Y31" s="625"/>
      <c r="Z31" s="626" t="s">
        <v>122</v>
      </c>
      <c r="AA31" s="626"/>
      <c r="AB31" s="626"/>
      <c r="AC31" s="626"/>
      <c r="AD31" s="627" t="s">
        <v>122</v>
      </c>
      <c r="AE31" s="627"/>
      <c r="AF31" s="627"/>
      <c r="AG31" s="627"/>
      <c r="AH31" s="627"/>
      <c r="AI31" s="627"/>
      <c r="AJ31" s="627"/>
      <c r="AK31" s="627"/>
      <c r="AL31" s="628" t="s">
        <v>122</v>
      </c>
      <c r="AM31" s="629"/>
      <c r="AN31" s="629"/>
      <c r="AO31" s="630"/>
      <c r="AP31" s="671" t="s">
        <v>299</v>
      </c>
      <c r="AQ31" s="672"/>
      <c r="AR31" s="672"/>
      <c r="AS31" s="672"/>
      <c r="AT31" s="677" t="s">
        <v>300</v>
      </c>
      <c r="AU31" s="218"/>
      <c r="AV31" s="218"/>
      <c r="AW31" s="218"/>
      <c r="AX31" s="609" t="s">
        <v>178</v>
      </c>
      <c r="AY31" s="610"/>
      <c r="AZ31" s="610"/>
      <c r="BA31" s="610"/>
      <c r="BB31" s="610"/>
      <c r="BC31" s="610"/>
      <c r="BD31" s="610"/>
      <c r="BE31" s="610"/>
      <c r="BF31" s="611"/>
      <c r="BG31" s="670">
        <v>98.5</v>
      </c>
      <c r="BH31" s="667"/>
      <c r="BI31" s="667"/>
      <c r="BJ31" s="667"/>
      <c r="BK31" s="667"/>
      <c r="BL31" s="667"/>
      <c r="BM31" s="618">
        <v>95.6</v>
      </c>
      <c r="BN31" s="667"/>
      <c r="BO31" s="667"/>
      <c r="BP31" s="667"/>
      <c r="BQ31" s="668"/>
      <c r="BR31" s="670">
        <v>98.4</v>
      </c>
      <c r="BS31" s="667"/>
      <c r="BT31" s="667"/>
      <c r="BU31" s="667"/>
      <c r="BV31" s="667"/>
      <c r="BW31" s="667"/>
      <c r="BX31" s="618">
        <v>95.9</v>
      </c>
      <c r="BY31" s="667"/>
      <c r="BZ31" s="667"/>
      <c r="CA31" s="667"/>
      <c r="CB31" s="668"/>
      <c r="CD31" s="663"/>
      <c r="CE31" s="664"/>
      <c r="CF31" s="620" t="s">
        <v>301</v>
      </c>
      <c r="CG31" s="621"/>
      <c r="CH31" s="621"/>
      <c r="CI31" s="621"/>
      <c r="CJ31" s="621"/>
      <c r="CK31" s="621"/>
      <c r="CL31" s="621"/>
      <c r="CM31" s="621"/>
      <c r="CN31" s="621"/>
      <c r="CO31" s="621"/>
      <c r="CP31" s="621"/>
      <c r="CQ31" s="622"/>
      <c r="CR31" s="623">
        <v>21937</v>
      </c>
      <c r="CS31" s="656"/>
      <c r="CT31" s="656"/>
      <c r="CU31" s="656"/>
      <c r="CV31" s="656"/>
      <c r="CW31" s="656"/>
      <c r="CX31" s="656"/>
      <c r="CY31" s="657"/>
      <c r="CZ31" s="628">
        <v>0.4</v>
      </c>
      <c r="DA31" s="653"/>
      <c r="DB31" s="653"/>
      <c r="DC31" s="658"/>
      <c r="DD31" s="632">
        <v>21937</v>
      </c>
      <c r="DE31" s="656"/>
      <c r="DF31" s="656"/>
      <c r="DG31" s="656"/>
      <c r="DH31" s="656"/>
      <c r="DI31" s="656"/>
      <c r="DJ31" s="656"/>
      <c r="DK31" s="657"/>
      <c r="DL31" s="632">
        <v>21937</v>
      </c>
      <c r="DM31" s="656"/>
      <c r="DN31" s="656"/>
      <c r="DO31" s="656"/>
      <c r="DP31" s="656"/>
      <c r="DQ31" s="656"/>
      <c r="DR31" s="656"/>
      <c r="DS31" s="656"/>
      <c r="DT31" s="656"/>
      <c r="DU31" s="656"/>
      <c r="DV31" s="657"/>
      <c r="DW31" s="628">
        <v>0.7</v>
      </c>
      <c r="DX31" s="653"/>
      <c r="DY31" s="653"/>
      <c r="DZ31" s="653"/>
      <c r="EA31" s="653"/>
      <c r="EB31" s="653"/>
      <c r="EC31" s="654"/>
    </row>
    <row r="32" spans="2:133" ht="11.25" customHeight="1" x14ac:dyDescent="0.15">
      <c r="B32" s="620" t="s">
        <v>302</v>
      </c>
      <c r="C32" s="621"/>
      <c r="D32" s="621"/>
      <c r="E32" s="621"/>
      <c r="F32" s="621"/>
      <c r="G32" s="621"/>
      <c r="H32" s="621"/>
      <c r="I32" s="621"/>
      <c r="J32" s="621"/>
      <c r="K32" s="621"/>
      <c r="L32" s="621"/>
      <c r="M32" s="621"/>
      <c r="N32" s="621"/>
      <c r="O32" s="621"/>
      <c r="P32" s="621"/>
      <c r="Q32" s="622"/>
      <c r="R32" s="623">
        <v>319401</v>
      </c>
      <c r="S32" s="624"/>
      <c r="T32" s="624"/>
      <c r="U32" s="624"/>
      <c r="V32" s="624"/>
      <c r="W32" s="624"/>
      <c r="X32" s="624"/>
      <c r="Y32" s="625"/>
      <c r="Z32" s="626">
        <v>6.3</v>
      </c>
      <c r="AA32" s="626"/>
      <c r="AB32" s="626"/>
      <c r="AC32" s="626"/>
      <c r="AD32" s="627" t="s">
        <v>122</v>
      </c>
      <c r="AE32" s="627"/>
      <c r="AF32" s="627"/>
      <c r="AG32" s="627"/>
      <c r="AH32" s="627"/>
      <c r="AI32" s="627"/>
      <c r="AJ32" s="627"/>
      <c r="AK32" s="627"/>
      <c r="AL32" s="628" t="s">
        <v>122</v>
      </c>
      <c r="AM32" s="629"/>
      <c r="AN32" s="629"/>
      <c r="AO32" s="630"/>
      <c r="AP32" s="673"/>
      <c r="AQ32" s="674"/>
      <c r="AR32" s="674"/>
      <c r="AS32" s="674"/>
      <c r="AT32" s="678"/>
      <c r="AU32" s="214" t="s">
        <v>303</v>
      </c>
      <c r="AX32" s="620" t="s">
        <v>304</v>
      </c>
      <c r="AY32" s="621"/>
      <c r="AZ32" s="621"/>
      <c r="BA32" s="621"/>
      <c r="BB32" s="621"/>
      <c r="BC32" s="621"/>
      <c r="BD32" s="621"/>
      <c r="BE32" s="621"/>
      <c r="BF32" s="622"/>
      <c r="BG32" s="680">
        <v>99.1</v>
      </c>
      <c r="BH32" s="656"/>
      <c r="BI32" s="656"/>
      <c r="BJ32" s="656"/>
      <c r="BK32" s="656"/>
      <c r="BL32" s="656"/>
      <c r="BM32" s="629">
        <v>97.4</v>
      </c>
      <c r="BN32" s="656"/>
      <c r="BO32" s="656"/>
      <c r="BP32" s="656"/>
      <c r="BQ32" s="669"/>
      <c r="BR32" s="680">
        <v>98.4</v>
      </c>
      <c r="BS32" s="656"/>
      <c r="BT32" s="656"/>
      <c r="BU32" s="656"/>
      <c r="BV32" s="656"/>
      <c r="BW32" s="656"/>
      <c r="BX32" s="629">
        <v>97.4</v>
      </c>
      <c r="BY32" s="656"/>
      <c r="BZ32" s="656"/>
      <c r="CA32" s="656"/>
      <c r="CB32" s="669"/>
      <c r="CD32" s="665"/>
      <c r="CE32" s="666"/>
      <c r="CF32" s="620" t="s">
        <v>305</v>
      </c>
      <c r="CG32" s="621"/>
      <c r="CH32" s="621"/>
      <c r="CI32" s="621"/>
      <c r="CJ32" s="621"/>
      <c r="CK32" s="621"/>
      <c r="CL32" s="621"/>
      <c r="CM32" s="621"/>
      <c r="CN32" s="621"/>
      <c r="CO32" s="621"/>
      <c r="CP32" s="621"/>
      <c r="CQ32" s="622"/>
      <c r="CR32" s="623" t="s">
        <v>122</v>
      </c>
      <c r="CS32" s="624"/>
      <c r="CT32" s="624"/>
      <c r="CU32" s="624"/>
      <c r="CV32" s="624"/>
      <c r="CW32" s="624"/>
      <c r="CX32" s="624"/>
      <c r="CY32" s="625"/>
      <c r="CZ32" s="628" t="s">
        <v>122</v>
      </c>
      <c r="DA32" s="653"/>
      <c r="DB32" s="653"/>
      <c r="DC32" s="658"/>
      <c r="DD32" s="632" t="s">
        <v>122</v>
      </c>
      <c r="DE32" s="624"/>
      <c r="DF32" s="624"/>
      <c r="DG32" s="624"/>
      <c r="DH32" s="624"/>
      <c r="DI32" s="624"/>
      <c r="DJ32" s="624"/>
      <c r="DK32" s="625"/>
      <c r="DL32" s="632" t="s">
        <v>122</v>
      </c>
      <c r="DM32" s="624"/>
      <c r="DN32" s="624"/>
      <c r="DO32" s="624"/>
      <c r="DP32" s="624"/>
      <c r="DQ32" s="624"/>
      <c r="DR32" s="624"/>
      <c r="DS32" s="624"/>
      <c r="DT32" s="624"/>
      <c r="DU32" s="624"/>
      <c r="DV32" s="625"/>
      <c r="DW32" s="628" t="s">
        <v>122</v>
      </c>
      <c r="DX32" s="653"/>
      <c r="DY32" s="653"/>
      <c r="DZ32" s="653"/>
      <c r="EA32" s="653"/>
      <c r="EB32" s="653"/>
      <c r="EC32" s="654"/>
    </row>
    <row r="33" spans="2:133" ht="11.25" customHeight="1" x14ac:dyDescent="0.15">
      <c r="B33" s="620" t="s">
        <v>306</v>
      </c>
      <c r="C33" s="621"/>
      <c r="D33" s="621"/>
      <c r="E33" s="621"/>
      <c r="F33" s="621"/>
      <c r="G33" s="621"/>
      <c r="H33" s="621"/>
      <c r="I33" s="621"/>
      <c r="J33" s="621"/>
      <c r="K33" s="621"/>
      <c r="L33" s="621"/>
      <c r="M33" s="621"/>
      <c r="N33" s="621"/>
      <c r="O33" s="621"/>
      <c r="P33" s="621"/>
      <c r="Q33" s="622"/>
      <c r="R33" s="623">
        <v>7901</v>
      </c>
      <c r="S33" s="624"/>
      <c r="T33" s="624"/>
      <c r="U33" s="624"/>
      <c r="V33" s="624"/>
      <c r="W33" s="624"/>
      <c r="X33" s="624"/>
      <c r="Y33" s="625"/>
      <c r="Z33" s="626">
        <v>0.2</v>
      </c>
      <c r="AA33" s="626"/>
      <c r="AB33" s="626"/>
      <c r="AC33" s="626"/>
      <c r="AD33" s="627" t="s">
        <v>122</v>
      </c>
      <c r="AE33" s="627"/>
      <c r="AF33" s="627"/>
      <c r="AG33" s="627"/>
      <c r="AH33" s="627"/>
      <c r="AI33" s="627"/>
      <c r="AJ33" s="627"/>
      <c r="AK33" s="627"/>
      <c r="AL33" s="628" t="s">
        <v>122</v>
      </c>
      <c r="AM33" s="629"/>
      <c r="AN33" s="629"/>
      <c r="AO33" s="630"/>
      <c r="AP33" s="675"/>
      <c r="AQ33" s="676"/>
      <c r="AR33" s="676"/>
      <c r="AS33" s="676"/>
      <c r="AT33" s="679"/>
      <c r="AU33" s="219"/>
      <c r="AV33" s="219"/>
      <c r="AW33" s="219"/>
      <c r="AX33" s="644" t="s">
        <v>307</v>
      </c>
      <c r="AY33" s="645"/>
      <c r="AZ33" s="645"/>
      <c r="BA33" s="645"/>
      <c r="BB33" s="645"/>
      <c r="BC33" s="645"/>
      <c r="BD33" s="645"/>
      <c r="BE33" s="645"/>
      <c r="BF33" s="646"/>
      <c r="BG33" s="681">
        <v>97.8</v>
      </c>
      <c r="BH33" s="682"/>
      <c r="BI33" s="682"/>
      <c r="BJ33" s="682"/>
      <c r="BK33" s="682"/>
      <c r="BL33" s="682"/>
      <c r="BM33" s="683">
        <v>93.7</v>
      </c>
      <c r="BN33" s="682"/>
      <c r="BO33" s="682"/>
      <c r="BP33" s="682"/>
      <c r="BQ33" s="684"/>
      <c r="BR33" s="681">
        <v>98.2</v>
      </c>
      <c r="BS33" s="682"/>
      <c r="BT33" s="682"/>
      <c r="BU33" s="682"/>
      <c r="BV33" s="682"/>
      <c r="BW33" s="682"/>
      <c r="BX33" s="683">
        <v>94.2</v>
      </c>
      <c r="BY33" s="682"/>
      <c r="BZ33" s="682"/>
      <c r="CA33" s="682"/>
      <c r="CB33" s="684"/>
      <c r="CD33" s="620" t="s">
        <v>308</v>
      </c>
      <c r="CE33" s="621"/>
      <c r="CF33" s="621"/>
      <c r="CG33" s="621"/>
      <c r="CH33" s="621"/>
      <c r="CI33" s="621"/>
      <c r="CJ33" s="621"/>
      <c r="CK33" s="621"/>
      <c r="CL33" s="621"/>
      <c r="CM33" s="621"/>
      <c r="CN33" s="621"/>
      <c r="CO33" s="621"/>
      <c r="CP33" s="621"/>
      <c r="CQ33" s="622"/>
      <c r="CR33" s="623">
        <v>2466525</v>
      </c>
      <c r="CS33" s="656"/>
      <c r="CT33" s="656"/>
      <c r="CU33" s="656"/>
      <c r="CV33" s="656"/>
      <c r="CW33" s="656"/>
      <c r="CX33" s="656"/>
      <c r="CY33" s="657"/>
      <c r="CZ33" s="628">
        <v>50.6</v>
      </c>
      <c r="DA33" s="653"/>
      <c r="DB33" s="653"/>
      <c r="DC33" s="658"/>
      <c r="DD33" s="632">
        <v>1980170</v>
      </c>
      <c r="DE33" s="656"/>
      <c r="DF33" s="656"/>
      <c r="DG33" s="656"/>
      <c r="DH33" s="656"/>
      <c r="DI33" s="656"/>
      <c r="DJ33" s="656"/>
      <c r="DK33" s="657"/>
      <c r="DL33" s="632">
        <v>1346005</v>
      </c>
      <c r="DM33" s="656"/>
      <c r="DN33" s="656"/>
      <c r="DO33" s="656"/>
      <c r="DP33" s="656"/>
      <c r="DQ33" s="656"/>
      <c r="DR33" s="656"/>
      <c r="DS33" s="656"/>
      <c r="DT33" s="656"/>
      <c r="DU33" s="656"/>
      <c r="DV33" s="657"/>
      <c r="DW33" s="628">
        <v>43.9</v>
      </c>
      <c r="DX33" s="653"/>
      <c r="DY33" s="653"/>
      <c r="DZ33" s="653"/>
      <c r="EA33" s="653"/>
      <c r="EB33" s="653"/>
      <c r="EC33" s="654"/>
    </row>
    <row r="34" spans="2:133" ht="11.25" customHeight="1" x14ac:dyDescent="0.15">
      <c r="B34" s="620" t="s">
        <v>309</v>
      </c>
      <c r="C34" s="621"/>
      <c r="D34" s="621"/>
      <c r="E34" s="621"/>
      <c r="F34" s="621"/>
      <c r="G34" s="621"/>
      <c r="H34" s="621"/>
      <c r="I34" s="621"/>
      <c r="J34" s="621"/>
      <c r="K34" s="621"/>
      <c r="L34" s="621"/>
      <c r="M34" s="621"/>
      <c r="N34" s="621"/>
      <c r="O34" s="621"/>
      <c r="P34" s="621"/>
      <c r="Q34" s="622"/>
      <c r="R34" s="623">
        <v>74050</v>
      </c>
      <c r="S34" s="624"/>
      <c r="T34" s="624"/>
      <c r="U34" s="624"/>
      <c r="V34" s="624"/>
      <c r="W34" s="624"/>
      <c r="X34" s="624"/>
      <c r="Y34" s="625"/>
      <c r="Z34" s="626">
        <v>1.5</v>
      </c>
      <c r="AA34" s="626"/>
      <c r="AB34" s="626"/>
      <c r="AC34" s="626"/>
      <c r="AD34" s="627" t="s">
        <v>122</v>
      </c>
      <c r="AE34" s="627"/>
      <c r="AF34" s="627"/>
      <c r="AG34" s="627"/>
      <c r="AH34" s="627"/>
      <c r="AI34" s="627"/>
      <c r="AJ34" s="627"/>
      <c r="AK34" s="627"/>
      <c r="AL34" s="628" t="s">
        <v>122</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310</v>
      </c>
      <c r="CE34" s="621"/>
      <c r="CF34" s="621"/>
      <c r="CG34" s="621"/>
      <c r="CH34" s="621"/>
      <c r="CI34" s="621"/>
      <c r="CJ34" s="621"/>
      <c r="CK34" s="621"/>
      <c r="CL34" s="621"/>
      <c r="CM34" s="621"/>
      <c r="CN34" s="621"/>
      <c r="CO34" s="621"/>
      <c r="CP34" s="621"/>
      <c r="CQ34" s="622"/>
      <c r="CR34" s="623">
        <v>821423</v>
      </c>
      <c r="CS34" s="624"/>
      <c r="CT34" s="624"/>
      <c r="CU34" s="624"/>
      <c r="CV34" s="624"/>
      <c r="CW34" s="624"/>
      <c r="CX34" s="624"/>
      <c r="CY34" s="625"/>
      <c r="CZ34" s="628">
        <v>16.8</v>
      </c>
      <c r="DA34" s="653"/>
      <c r="DB34" s="653"/>
      <c r="DC34" s="658"/>
      <c r="DD34" s="632">
        <v>693378</v>
      </c>
      <c r="DE34" s="624"/>
      <c r="DF34" s="624"/>
      <c r="DG34" s="624"/>
      <c r="DH34" s="624"/>
      <c r="DI34" s="624"/>
      <c r="DJ34" s="624"/>
      <c r="DK34" s="625"/>
      <c r="DL34" s="632">
        <v>509169</v>
      </c>
      <c r="DM34" s="624"/>
      <c r="DN34" s="624"/>
      <c r="DO34" s="624"/>
      <c r="DP34" s="624"/>
      <c r="DQ34" s="624"/>
      <c r="DR34" s="624"/>
      <c r="DS34" s="624"/>
      <c r="DT34" s="624"/>
      <c r="DU34" s="624"/>
      <c r="DV34" s="625"/>
      <c r="DW34" s="628">
        <v>16.600000000000001</v>
      </c>
      <c r="DX34" s="653"/>
      <c r="DY34" s="653"/>
      <c r="DZ34" s="653"/>
      <c r="EA34" s="653"/>
      <c r="EB34" s="653"/>
      <c r="EC34" s="654"/>
    </row>
    <row r="35" spans="2:133" ht="11.25" customHeight="1" x14ac:dyDescent="0.15">
      <c r="B35" s="620" t="s">
        <v>311</v>
      </c>
      <c r="C35" s="621"/>
      <c r="D35" s="621"/>
      <c r="E35" s="621"/>
      <c r="F35" s="621"/>
      <c r="G35" s="621"/>
      <c r="H35" s="621"/>
      <c r="I35" s="621"/>
      <c r="J35" s="621"/>
      <c r="K35" s="621"/>
      <c r="L35" s="621"/>
      <c r="M35" s="621"/>
      <c r="N35" s="621"/>
      <c r="O35" s="621"/>
      <c r="P35" s="621"/>
      <c r="Q35" s="622"/>
      <c r="R35" s="623">
        <v>273479</v>
      </c>
      <c r="S35" s="624"/>
      <c r="T35" s="624"/>
      <c r="U35" s="624"/>
      <c r="V35" s="624"/>
      <c r="W35" s="624"/>
      <c r="X35" s="624"/>
      <c r="Y35" s="625"/>
      <c r="Z35" s="626">
        <v>5.4</v>
      </c>
      <c r="AA35" s="626"/>
      <c r="AB35" s="626"/>
      <c r="AC35" s="626"/>
      <c r="AD35" s="627" t="s">
        <v>122</v>
      </c>
      <c r="AE35" s="627"/>
      <c r="AF35" s="627"/>
      <c r="AG35" s="627"/>
      <c r="AH35" s="627"/>
      <c r="AI35" s="627"/>
      <c r="AJ35" s="627"/>
      <c r="AK35" s="627"/>
      <c r="AL35" s="628" t="s">
        <v>122</v>
      </c>
      <c r="AM35" s="629"/>
      <c r="AN35" s="629"/>
      <c r="AO35" s="630"/>
      <c r="AP35" s="222"/>
      <c r="AQ35" s="605" t="s">
        <v>312</v>
      </c>
      <c r="AR35" s="606"/>
      <c r="AS35" s="606"/>
      <c r="AT35" s="606"/>
      <c r="AU35" s="606"/>
      <c r="AV35" s="606"/>
      <c r="AW35" s="606"/>
      <c r="AX35" s="606"/>
      <c r="AY35" s="606"/>
      <c r="AZ35" s="606"/>
      <c r="BA35" s="606"/>
      <c r="BB35" s="606"/>
      <c r="BC35" s="606"/>
      <c r="BD35" s="606"/>
      <c r="BE35" s="606"/>
      <c r="BF35" s="607"/>
      <c r="BG35" s="605" t="s">
        <v>313</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314</v>
      </c>
      <c r="CE35" s="621"/>
      <c r="CF35" s="621"/>
      <c r="CG35" s="621"/>
      <c r="CH35" s="621"/>
      <c r="CI35" s="621"/>
      <c r="CJ35" s="621"/>
      <c r="CK35" s="621"/>
      <c r="CL35" s="621"/>
      <c r="CM35" s="621"/>
      <c r="CN35" s="621"/>
      <c r="CO35" s="621"/>
      <c r="CP35" s="621"/>
      <c r="CQ35" s="622"/>
      <c r="CR35" s="623">
        <v>90598</v>
      </c>
      <c r="CS35" s="656"/>
      <c r="CT35" s="656"/>
      <c r="CU35" s="656"/>
      <c r="CV35" s="656"/>
      <c r="CW35" s="656"/>
      <c r="CX35" s="656"/>
      <c r="CY35" s="657"/>
      <c r="CZ35" s="628">
        <v>1.9</v>
      </c>
      <c r="DA35" s="653"/>
      <c r="DB35" s="653"/>
      <c r="DC35" s="658"/>
      <c r="DD35" s="632">
        <v>83981</v>
      </c>
      <c r="DE35" s="656"/>
      <c r="DF35" s="656"/>
      <c r="DG35" s="656"/>
      <c r="DH35" s="656"/>
      <c r="DI35" s="656"/>
      <c r="DJ35" s="656"/>
      <c r="DK35" s="657"/>
      <c r="DL35" s="632">
        <v>83981</v>
      </c>
      <c r="DM35" s="656"/>
      <c r="DN35" s="656"/>
      <c r="DO35" s="656"/>
      <c r="DP35" s="656"/>
      <c r="DQ35" s="656"/>
      <c r="DR35" s="656"/>
      <c r="DS35" s="656"/>
      <c r="DT35" s="656"/>
      <c r="DU35" s="656"/>
      <c r="DV35" s="657"/>
      <c r="DW35" s="628">
        <v>2.7</v>
      </c>
      <c r="DX35" s="653"/>
      <c r="DY35" s="653"/>
      <c r="DZ35" s="653"/>
      <c r="EA35" s="653"/>
      <c r="EB35" s="653"/>
      <c r="EC35" s="654"/>
    </row>
    <row r="36" spans="2:133" ht="11.25" customHeight="1" x14ac:dyDescent="0.15">
      <c r="B36" s="620" t="s">
        <v>315</v>
      </c>
      <c r="C36" s="621"/>
      <c r="D36" s="621"/>
      <c r="E36" s="621"/>
      <c r="F36" s="621"/>
      <c r="G36" s="621"/>
      <c r="H36" s="621"/>
      <c r="I36" s="621"/>
      <c r="J36" s="621"/>
      <c r="K36" s="621"/>
      <c r="L36" s="621"/>
      <c r="M36" s="621"/>
      <c r="N36" s="621"/>
      <c r="O36" s="621"/>
      <c r="P36" s="621"/>
      <c r="Q36" s="622"/>
      <c r="R36" s="623">
        <v>48561</v>
      </c>
      <c r="S36" s="624"/>
      <c r="T36" s="624"/>
      <c r="U36" s="624"/>
      <c r="V36" s="624"/>
      <c r="W36" s="624"/>
      <c r="X36" s="624"/>
      <c r="Y36" s="625"/>
      <c r="Z36" s="626">
        <v>1</v>
      </c>
      <c r="AA36" s="626"/>
      <c r="AB36" s="626"/>
      <c r="AC36" s="626"/>
      <c r="AD36" s="627" t="s">
        <v>122</v>
      </c>
      <c r="AE36" s="627"/>
      <c r="AF36" s="627"/>
      <c r="AG36" s="627"/>
      <c r="AH36" s="627"/>
      <c r="AI36" s="627"/>
      <c r="AJ36" s="627"/>
      <c r="AK36" s="627"/>
      <c r="AL36" s="628" t="s">
        <v>122</v>
      </c>
      <c r="AM36" s="629"/>
      <c r="AN36" s="629"/>
      <c r="AO36" s="630"/>
      <c r="AP36" s="222"/>
      <c r="AQ36" s="689" t="s">
        <v>316</v>
      </c>
      <c r="AR36" s="690"/>
      <c r="AS36" s="690"/>
      <c r="AT36" s="690"/>
      <c r="AU36" s="690"/>
      <c r="AV36" s="690"/>
      <c r="AW36" s="690"/>
      <c r="AX36" s="690"/>
      <c r="AY36" s="691"/>
      <c r="AZ36" s="612">
        <v>646319</v>
      </c>
      <c r="BA36" s="613"/>
      <c r="BB36" s="613"/>
      <c r="BC36" s="613"/>
      <c r="BD36" s="613"/>
      <c r="BE36" s="613"/>
      <c r="BF36" s="685"/>
      <c r="BG36" s="609" t="s">
        <v>317</v>
      </c>
      <c r="BH36" s="610"/>
      <c r="BI36" s="610"/>
      <c r="BJ36" s="610"/>
      <c r="BK36" s="610"/>
      <c r="BL36" s="610"/>
      <c r="BM36" s="610"/>
      <c r="BN36" s="610"/>
      <c r="BO36" s="610"/>
      <c r="BP36" s="610"/>
      <c r="BQ36" s="610"/>
      <c r="BR36" s="610"/>
      <c r="BS36" s="610"/>
      <c r="BT36" s="610"/>
      <c r="BU36" s="611"/>
      <c r="BV36" s="612">
        <v>2204</v>
      </c>
      <c r="BW36" s="613"/>
      <c r="BX36" s="613"/>
      <c r="BY36" s="613"/>
      <c r="BZ36" s="613"/>
      <c r="CA36" s="613"/>
      <c r="CB36" s="685"/>
      <c r="CD36" s="620" t="s">
        <v>318</v>
      </c>
      <c r="CE36" s="621"/>
      <c r="CF36" s="621"/>
      <c r="CG36" s="621"/>
      <c r="CH36" s="621"/>
      <c r="CI36" s="621"/>
      <c r="CJ36" s="621"/>
      <c r="CK36" s="621"/>
      <c r="CL36" s="621"/>
      <c r="CM36" s="621"/>
      <c r="CN36" s="621"/>
      <c r="CO36" s="621"/>
      <c r="CP36" s="621"/>
      <c r="CQ36" s="622"/>
      <c r="CR36" s="623">
        <v>812914</v>
      </c>
      <c r="CS36" s="624"/>
      <c r="CT36" s="624"/>
      <c r="CU36" s="624"/>
      <c r="CV36" s="624"/>
      <c r="CW36" s="624"/>
      <c r="CX36" s="624"/>
      <c r="CY36" s="625"/>
      <c r="CZ36" s="628">
        <v>16.7</v>
      </c>
      <c r="DA36" s="653"/>
      <c r="DB36" s="653"/>
      <c r="DC36" s="658"/>
      <c r="DD36" s="632">
        <v>633966</v>
      </c>
      <c r="DE36" s="624"/>
      <c r="DF36" s="624"/>
      <c r="DG36" s="624"/>
      <c r="DH36" s="624"/>
      <c r="DI36" s="624"/>
      <c r="DJ36" s="624"/>
      <c r="DK36" s="625"/>
      <c r="DL36" s="632">
        <v>299789</v>
      </c>
      <c r="DM36" s="624"/>
      <c r="DN36" s="624"/>
      <c r="DO36" s="624"/>
      <c r="DP36" s="624"/>
      <c r="DQ36" s="624"/>
      <c r="DR36" s="624"/>
      <c r="DS36" s="624"/>
      <c r="DT36" s="624"/>
      <c r="DU36" s="624"/>
      <c r="DV36" s="625"/>
      <c r="DW36" s="628">
        <v>9.8000000000000007</v>
      </c>
      <c r="DX36" s="653"/>
      <c r="DY36" s="653"/>
      <c r="DZ36" s="653"/>
      <c r="EA36" s="653"/>
      <c r="EB36" s="653"/>
      <c r="EC36" s="654"/>
    </row>
    <row r="37" spans="2:133" ht="11.25" customHeight="1" x14ac:dyDescent="0.15">
      <c r="B37" s="620" t="s">
        <v>319</v>
      </c>
      <c r="C37" s="621"/>
      <c r="D37" s="621"/>
      <c r="E37" s="621"/>
      <c r="F37" s="621"/>
      <c r="G37" s="621"/>
      <c r="H37" s="621"/>
      <c r="I37" s="621"/>
      <c r="J37" s="621"/>
      <c r="K37" s="621"/>
      <c r="L37" s="621"/>
      <c r="M37" s="621"/>
      <c r="N37" s="621"/>
      <c r="O37" s="621"/>
      <c r="P37" s="621"/>
      <c r="Q37" s="622"/>
      <c r="R37" s="623">
        <v>81892</v>
      </c>
      <c r="S37" s="624"/>
      <c r="T37" s="624"/>
      <c r="U37" s="624"/>
      <c r="V37" s="624"/>
      <c r="W37" s="624"/>
      <c r="X37" s="624"/>
      <c r="Y37" s="625"/>
      <c r="Z37" s="626">
        <v>1.6</v>
      </c>
      <c r="AA37" s="626"/>
      <c r="AB37" s="626"/>
      <c r="AC37" s="626"/>
      <c r="AD37" s="627">
        <v>4</v>
      </c>
      <c r="AE37" s="627"/>
      <c r="AF37" s="627"/>
      <c r="AG37" s="627"/>
      <c r="AH37" s="627"/>
      <c r="AI37" s="627"/>
      <c r="AJ37" s="627"/>
      <c r="AK37" s="627"/>
      <c r="AL37" s="628">
        <v>0</v>
      </c>
      <c r="AM37" s="629"/>
      <c r="AN37" s="629"/>
      <c r="AO37" s="630"/>
      <c r="AQ37" s="686" t="s">
        <v>320</v>
      </c>
      <c r="AR37" s="687"/>
      <c r="AS37" s="687"/>
      <c r="AT37" s="687"/>
      <c r="AU37" s="687"/>
      <c r="AV37" s="687"/>
      <c r="AW37" s="687"/>
      <c r="AX37" s="687"/>
      <c r="AY37" s="688"/>
      <c r="AZ37" s="623">
        <v>63545</v>
      </c>
      <c r="BA37" s="624"/>
      <c r="BB37" s="624"/>
      <c r="BC37" s="624"/>
      <c r="BD37" s="656"/>
      <c r="BE37" s="656"/>
      <c r="BF37" s="669"/>
      <c r="BG37" s="620" t="s">
        <v>321</v>
      </c>
      <c r="BH37" s="621"/>
      <c r="BI37" s="621"/>
      <c r="BJ37" s="621"/>
      <c r="BK37" s="621"/>
      <c r="BL37" s="621"/>
      <c r="BM37" s="621"/>
      <c r="BN37" s="621"/>
      <c r="BO37" s="621"/>
      <c r="BP37" s="621"/>
      <c r="BQ37" s="621"/>
      <c r="BR37" s="621"/>
      <c r="BS37" s="621"/>
      <c r="BT37" s="621"/>
      <c r="BU37" s="622"/>
      <c r="BV37" s="623">
        <v>-7394</v>
      </c>
      <c r="BW37" s="624"/>
      <c r="BX37" s="624"/>
      <c r="BY37" s="624"/>
      <c r="BZ37" s="624"/>
      <c r="CA37" s="624"/>
      <c r="CB37" s="633"/>
      <c r="CD37" s="620" t="s">
        <v>322</v>
      </c>
      <c r="CE37" s="621"/>
      <c r="CF37" s="621"/>
      <c r="CG37" s="621"/>
      <c r="CH37" s="621"/>
      <c r="CI37" s="621"/>
      <c r="CJ37" s="621"/>
      <c r="CK37" s="621"/>
      <c r="CL37" s="621"/>
      <c r="CM37" s="621"/>
      <c r="CN37" s="621"/>
      <c r="CO37" s="621"/>
      <c r="CP37" s="621"/>
      <c r="CQ37" s="622"/>
      <c r="CR37" s="623">
        <v>278295</v>
      </c>
      <c r="CS37" s="656"/>
      <c r="CT37" s="656"/>
      <c r="CU37" s="656"/>
      <c r="CV37" s="656"/>
      <c r="CW37" s="656"/>
      <c r="CX37" s="656"/>
      <c r="CY37" s="657"/>
      <c r="CZ37" s="628">
        <v>5.7</v>
      </c>
      <c r="DA37" s="653"/>
      <c r="DB37" s="653"/>
      <c r="DC37" s="658"/>
      <c r="DD37" s="632">
        <v>262195</v>
      </c>
      <c r="DE37" s="656"/>
      <c r="DF37" s="656"/>
      <c r="DG37" s="656"/>
      <c r="DH37" s="656"/>
      <c r="DI37" s="656"/>
      <c r="DJ37" s="656"/>
      <c r="DK37" s="657"/>
      <c r="DL37" s="632">
        <v>251611</v>
      </c>
      <c r="DM37" s="656"/>
      <c r="DN37" s="656"/>
      <c r="DO37" s="656"/>
      <c r="DP37" s="656"/>
      <c r="DQ37" s="656"/>
      <c r="DR37" s="656"/>
      <c r="DS37" s="656"/>
      <c r="DT37" s="656"/>
      <c r="DU37" s="656"/>
      <c r="DV37" s="657"/>
      <c r="DW37" s="628">
        <v>8.1999999999999993</v>
      </c>
      <c r="DX37" s="653"/>
      <c r="DY37" s="653"/>
      <c r="DZ37" s="653"/>
      <c r="EA37" s="653"/>
      <c r="EB37" s="653"/>
      <c r="EC37" s="654"/>
    </row>
    <row r="38" spans="2:133" ht="11.25" customHeight="1" x14ac:dyDescent="0.15">
      <c r="B38" s="620" t="s">
        <v>323</v>
      </c>
      <c r="C38" s="621"/>
      <c r="D38" s="621"/>
      <c r="E38" s="621"/>
      <c r="F38" s="621"/>
      <c r="G38" s="621"/>
      <c r="H38" s="621"/>
      <c r="I38" s="621"/>
      <c r="J38" s="621"/>
      <c r="K38" s="621"/>
      <c r="L38" s="621"/>
      <c r="M38" s="621"/>
      <c r="N38" s="621"/>
      <c r="O38" s="621"/>
      <c r="P38" s="621"/>
      <c r="Q38" s="622"/>
      <c r="R38" s="623">
        <v>381800</v>
      </c>
      <c r="S38" s="624"/>
      <c r="T38" s="624"/>
      <c r="U38" s="624"/>
      <c r="V38" s="624"/>
      <c r="W38" s="624"/>
      <c r="X38" s="624"/>
      <c r="Y38" s="625"/>
      <c r="Z38" s="626">
        <v>7.6</v>
      </c>
      <c r="AA38" s="626"/>
      <c r="AB38" s="626"/>
      <c r="AC38" s="626"/>
      <c r="AD38" s="627" t="s">
        <v>122</v>
      </c>
      <c r="AE38" s="627"/>
      <c r="AF38" s="627"/>
      <c r="AG38" s="627"/>
      <c r="AH38" s="627"/>
      <c r="AI38" s="627"/>
      <c r="AJ38" s="627"/>
      <c r="AK38" s="627"/>
      <c r="AL38" s="628" t="s">
        <v>122</v>
      </c>
      <c r="AM38" s="629"/>
      <c r="AN38" s="629"/>
      <c r="AO38" s="630"/>
      <c r="AQ38" s="686" t="s">
        <v>324</v>
      </c>
      <c r="AR38" s="687"/>
      <c r="AS38" s="687"/>
      <c r="AT38" s="687"/>
      <c r="AU38" s="687"/>
      <c r="AV38" s="687"/>
      <c r="AW38" s="687"/>
      <c r="AX38" s="687"/>
      <c r="AY38" s="688"/>
      <c r="AZ38" s="623">
        <v>12321</v>
      </c>
      <c r="BA38" s="624"/>
      <c r="BB38" s="624"/>
      <c r="BC38" s="624"/>
      <c r="BD38" s="656"/>
      <c r="BE38" s="656"/>
      <c r="BF38" s="669"/>
      <c r="BG38" s="620" t="s">
        <v>325</v>
      </c>
      <c r="BH38" s="621"/>
      <c r="BI38" s="621"/>
      <c r="BJ38" s="621"/>
      <c r="BK38" s="621"/>
      <c r="BL38" s="621"/>
      <c r="BM38" s="621"/>
      <c r="BN38" s="621"/>
      <c r="BO38" s="621"/>
      <c r="BP38" s="621"/>
      <c r="BQ38" s="621"/>
      <c r="BR38" s="621"/>
      <c r="BS38" s="621"/>
      <c r="BT38" s="621"/>
      <c r="BU38" s="622"/>
      <c r="BV38" s="623">
        <v>823</v>
      </c>
      <c r="BW38" s="624"/>
      <c r="BX38" s="624"/>
      <c r="BY38" s="624"/>
      <c r="BZ38" s="624"/>
      <c r="CA38" s="624"/>
      <c r="CB38" s="633"/>
      <c r="CD38" s="620" t="s">
        <v>326</v>
      </c>
      <c r="CE38" s="621"/>
      <c r="CF38" s="621"/>
      <c r="CG38" s="621"/>
      <c r="CH38" s="621"/>
      <c r="CI38" s="621"/>
      <c r="CJ38" s="621"/>
      <c r="CK38" s="621"/>
      <c r="CL38" s="621"/>
      <c r="CM38" s="621"/>
      <c r="CN38" s="621"/>
      <c r="CO38" s="621"/>
      <c r="CP38" s="621"/>
      <c r="CQ38" s="622"/>
      <c r="CR38" s="623">
        <v>633998</v>
      </c>
      <c r="CS38" s="624"/>
      <c r="CT38" s="624"/>
      <c r="CU38" s="624"/>
      <c r="CV38" s="624"/>
      <c r="CW38" s="624"/>
      <c r="CX38" s="624"/>
      <c r="CY38" s="625"/>
      <c r="CZ38" s="628">
        <v>13</v>
      </c>
      <c r="DA38" s="653"/>
      <c r="DB38" s="653"/>
      <c r="DC38" s="658"/>
      <c r="DD38" s="632">
        <v>490331</v>
      </c>
      <c r="DE38" s="624"/>
      <c r="DF38" s="624"/>
      <c r="DG38" s="624"/>
      <c r="DH38" s="624"/>
      <c r="DI38" s="624"/>
      <c r="DJ38" s="624"/>
      <c r="DK38" s="625"/>
      <c r="DL38" s="632">
        <v>453066</v>
      </c>
      <c r="DM38" s="624"/>
      <c r="DN38" s="624"/>
      <c r="DO38" s="624"/>
      <c r="DP38" s="624"/>
      <c r="DQ38" s="624"/>
      <c r="DR38" s="624"/>
      <c r="DS38" s="624"/>
      <c r="DT38" s="624"/>
      <c r="DU38" s="624"/>
      <c r="DV38" s="625"/>
      <c r="DW38" s="628">
        <v>14.8</v>
      </c>
      <c r="DX38" s="653"/>
      <c r="DY38" s="653"/>
      <c r="DZ38" s="653"/>
      <c r="EA38" s="653"/>
      <c r="EB38" s="653"/>
      <c r="EC38" s="654"/>
    </row>
    <row r="39" spans="2:133" ht="11.25" customHeight="1" x14ac:dyDescent="0.15">
      <c r="B39" s="620" t="s">
        <v>327</v>
      </c>
      <c r="C39" s="621"/>
      <c r="D39" s="621"/>
      <c r="E39" s="621"/>
      <c r="F39" s="621"/>
      <c r="G39" s="621"/>
      <c r="H39" s="621"/>
      <c r="I39" s="621"/>
      <c r="J39" s="621"/>
      <c r="K39" s="621"/>
      <c r="L39" s="621"/>
      <c r="M39" s="621"/>
      <c r="N39" s="621"/>
      <c r="O39" s="621"/>
      <c r="P39" s="621"/>
      <c r="Q39" s="622"/>
      <c r="R39" s="623" t="s">
        <v>122</v>
      </c>
      <c r="S39" s="624"/>
      <c r="T39" s="624"/>
      <c r="U39" s="624"/>
      <c r="V39" s="624"/>
      <c r="W39" s="624"/>
      <c r="X39" s="624"/>
      <c r="Y39" s="625"/>
      <c r="Z39" s="626" t="s">
        <v>122</v>
      </c>
      <c r="AA39" s="626"/>
      <c r="AB39" s="626"/>
      <c r="AC39" s="626"/>
      <c r="AD39" s="627" t="s">
        <v>122</v>
      </c>
      <c r="AE39" s="627"/>
      <c r="AF39" s="627"/>
      <c r="AG39" s="627"/>
      <c r="AH39" s="627"/>
      <c r="AI39" s="627"/>
      <c r="AJ39" s="627"/>
      <c r="AK39" s="627"/>
      <c r="AL39" s="628" t="s">
        <v>122</v>
      </c>
      <c r="AM39" s="629"/>
      <c r="AN39" s="629"/>
      <c r="AO39" s="630"/>
      <c r="AQ39" s="686" t="s">
        <v>328</v>
      </c>
      <c r="AR39" s="687"/>
      <c r="AS39" s="687"/>
      <c r="AT39" s="687"/>
      <c r="AU39" s="687"/>
      <c r="AV39" s="687"/>
      <c r="AW39" s="687"/>
      <c r="AX39" s="687"/>
      <c r="AY39" s="688"/>
      <c r="AZ39" s="623" t="s">
        <v>122</v>
      </c>
      <c r="BA39" s="624"/>
      <c r="BB39" s="624"/>
      <c r="BC39" s="624"/>
      <c r="BD39" s="656"/>
      <c r="BE39" s="656"/>
      <c r="BF39" s="669"/>
      <c r="BG39" s="620" t="s">
        <v>329</v>
      </c>
      <c r="BH39" s="621"/>
      <c r="BI39" s="621"/>
      <c r="BJ39" s="621"/>
      <c r="BK39" s="621"/>
      <c r="BL39" s="621"/>
      <c r="BM39" s="621"/>
      <c r="BN39" s="621"/>
      <c r="BO39" s="621"/>
      <c r="BP39" s="621"/>
      <c r="BQ39" s="621"/>
      <c r="BR39" s="621"/>
      <c r="BS39" s="621"/>
      <c r="BT39" s="621"/>
      <c r="BU39" s="622"/>
      <c r="BV39" s="623">
        <v>1282</v>
      </c>
      <c r="BW39" s="624"/>
      <c r="BX39" s="624"/>
      <c r="BY39" s="624"/>
      <c r="BZ39" s="624"/>
      <c r="CA39" s="624"/>
      <c r="CB39" s="633"/>
      <c r="CD39" s="620" t="s">
        <v>330</v>
      </c>
      <c r="CE39" s="621"/>
      <c r="CF39" s="621"/>
      <c r="CG39" s="621"/>
      <c r="CH39" s="621"/>
      <c r="CI39" s="621"/>
      <c r="CJ39" s="621"/>
      <c r="CK39" s="621"/>
      <c r="CL39" s="621"/>
      <c r="CM39" s="621"/>
      <c r="CN39" s="621"/>
      <c r="CO39" s="621"/>
      <c r="CP39" s="621"/>
      <c r="CQ39" s="622"/>
      <c r="CR39" s="623">
        <v>80824</v>
      </c>
      <c r="CS39" s="656"/>
      <c r="CT39" s="656"/>
      <c r="CU39" s="656"/>
      <c r="CV39" s="656"/>
      <c r="CW39" s="656"/>
      <c r="CX39" s="656"/>
      <c r="CY39" s="657"/>
      <c r="CZ39" s="628">
        <v>1.7</v>
      </c>
      <c r="DA39" s="653"/>
      <c r="DB39" s="653"/>
      <c r="DC39" s="658"/>
      <c r="DD39" s="632">
        <v>78456</v>
      </c>
      <c r="DE39" s="656"/>
      <c r="DF39" s="656"/>
      <c r="DG39" s="656"/>
      <c r="DH39" s="656"/>
      <c r="DI39" s="656"/>
      <c r="DJ39" s="656"/>
      <c r="DK39" s="657"/>
      <c r="DL39" s="632" t="s">
        <v>122</v>
      </c>
      <c r="DM39" s="656"/>
      <c r="DN39" s="656"/>
      <c r="DO39" s="656"/>
      <c r="DP39" s="656"/>
      <c r="DQ39" s="656"/>
      <c r="DR39" s="656"/>
      <c r="DS39" s="656"/>
      <c r="DT39" s="656"/>
      <c r="DU39" s="656"/>
      <c r="DV39" s="657"/>
      <c r="DW39" s="628" t="s">
        <v>122</v>
      </c>
      <c r="DX39" s="653"/>
      <c r="DY39" s="653"/>
      <c r="DZ39" s="653"/>
      <c r="EA39" s="653"/>
      <c r="EB39" s="653"/>
      <c r="EC39" s="654"/>
    </row>
    <row r="40" spans="2:133" ht="11.25" customHeight="1" x14ac:dyDescent="0.15">
      <c r="B40" s="620" t="s">
        <v>331</v>
      </c>
      <c r="C40" s="621"/>
      <c r="D40" s="621"/>
      <c r="E40" s="621"/>
      <c r="F40" s="621"/>
      <c r="G40" s="621"/>
      <c r="H40" s="621"/>
      <c r="I40" s="621"/>
      <c r="J40" s="621"/>
      <c r="K40" s="621"/>
      <c r="L40" s="621"/>
      <c r="M40" s="621"/>
      <c r="N40" s="621"/>
      <c r="O40" s="621"/>
      <c r="P40" s="621"/>
      <c r="Q40" s="622"/>
      <c r="R40" s="623">
        <v>12500</v>
      </c>
      <c r="S40" s="624"/>
      <c r="T40" s="624"/>
      <c r="U40" s="624"/>
      <c r="V40" s="624"/>
      <c r="W40" s="624"/>
      <c r="X40" s="624"/>
      <c r="Y40" s="625"/>
      <c r="Z40" s="626">
        <v>0.2</v>
      </c>
      <c r="AA40" s="626"/>
      <c r="AB40" s="626"/>
      <c r="AC40" s="626"/>
      <c r="AD40" s="627" t="s">
        <v>122</v>
      </c>
      <c r="AE40" s="627"/>
      <c r="AF40" s="627"/>
      <c r="AG40" s="627"/>
      <c r="AH40" s="627"/>
      <c r="AI40" s="627"/>
      <c r="AJ40" s="627"/>
      <c r="AK40" s="627"/>
      <c r="AL40" s="628" t="s">
        <v>122</v>
      </c>
      <c r="AM40" s="629"/>
      <c r="AN40" s="629"/>
      <c r="AO40" s="630"/>
      <c r="AQ40" s="686" t="s">
        <v>332</v>
      </c>
      <c r="AR40" s="687"/>
      <c r="AS40" s="687"/>
      <c r="AT40" s="687"/>
      <c r="AU40" s="687"/>
      <c r="AV40" s="687"/>
      <c r="AW40" s="687"/>
      <c r="AX40" s="687"/>
      <c r="AY40" s="688"/>
      <c r="AZ40" s="623" t="s">
        <v>122</v>
      </c>
      <c r="BA40" s="624"/>
      <c r="BB40" s="624"/>
      <c r="BC40" s="624"/>
      <c r="BD40" s="656"/>
      <c r="BE40" s="656"/>
      <c r="BF40" s="669"/>
      <c r="BG40" s="673" t="s">
        <v>333</v>
      </c>
      <c r="BH40" s="674"/>
      <c r="BI40" s="674"/>
      <c r="BJ40" s="674"/>
      <c r="BK40" s="674"/>
      <c r="BL40" s="223"/>
      <c r="BM40" s="621" t="s">
        <v>334</v>
      </c>
      <c r="BN40" s="621"/>
      <c r="BO40" s="621"/>
      <c r="BP40" s="621"/>
      <c r="BQ40" s="621"/>
      <c r="BR40" s="621"/>
      <c r="BS40" s="621"/>
      <c r="BT40" s="621"/>
      <c r="BU40" s="622"/>
      <c r="BV40" s="623">
        <v>87</v>
      </c>
      <c r="BW40" s="624"/>
      <c r="BX40" s="624"/>
      <c r="BY40" s="624"/>
      <c r="BZ40" s="624"/>
      <c r="CA40" s="624"/>
      <c r="CB40" s="633"/>
      <c r="CD40" s="620" t="s">
        <v>335</v>
      </c>
      <c r="CE40" s="621"/>
      <c r="CF40" s="621"/>
      <c r="CG40" s="621"/>
      <c r="CH40" s="621"/>
      <c r="CI40" s="621"/>
      <c r="CJ40" s="621"/>
      <c r="CK40" s="621"/>
      <c r="CL40" s="621"/>
      <c r="CM40" s="621"/>
      <c r="CN40" s="621"/>
      <c r="CO40" s="621"/>
      <c r="CP40" s="621"/>
      <c r="CQ40" s="622"/>
      <c r="CR40" s="623">
        <v>26768</v>
      </c>
      <c r="CS40" s="624"/>
      <c r="CT40" s="624"/>
      <c r="CU40" s="624"/>
      <c r="CV40" s="624"/>
      <c r="CW40" s="624"/>
      <c r="CX40" s="624"/>
      <c r="CY40" s="625"/>
      <c r="CZ40" s="628">
        <v>0.5</v>
      </c>
      <c r="DA40" s="653"/>
      <c r="DB40" s="653"/>
      <c r="DC40" s="658"/>
      <c r="DD40" s="632">
        <v>58</v>
      </c>
      <c r="DE40" s="624"/>
      <c r="DF40" s="624"/>
      <c r="DG40" s="624"/>
      <c r="DH40" s="624"/>
      <c r="DI40" s="624"/>
      <c r="DJ40" s="624"/>
      <c r="DK40" s="625"/>
      <c r="DL40" s="632" t="s">
        <v>122</v>
      </c>
      <c r="DM40" s="624"/>
      <c r="DN40" s="624"/>
      <c r="DO40" s="624"/>
      <c r="DP40" s="624"/>
      <c r="DQ40" s="624"/>
      <c r="DR40" s="624"/>
      <c r="DS40" s="624"/>
      <c r="DT40" s="624"/>
      <c r="DU40" s="624"/>
      <c r="DV40" s="625"/>
      <c r="DW40" s="628" t="s">
        <v>122</v>
      </c>
      <c r="DX40" s="653"/>
      <c r="DY40" s="653"/>
      <c r="DZ40" s="653"/>
      <c r="EA40" s="653"/>
      <c r="EB40" s="653"/>
      <c r="EC40" s="654"/>
    </row>
    <row r="41" spans="2:133" ht="11.25" customHeight="1" x14ac:dyDescent="0.15">
      <c r="B41" s="644" t="s">
        <v>336</v>
      </c>
      <c r="C41" s="645"/>
      <c r="D41" s="645"/>
      <c r="E41" s="645"/>
      <c r="F41" s="645"/>
      <c r="G41" s="645"/>
      <c r="H41" s="645"/>
      <c r="I41" s="645"/>
      <c r="J41" s="645"/>
      <c r="K41" s="645"/>
      <c r="L41" s="645"/>
      <c r="M41" s="645"/>
      <c r="N41" s="645"/>
      <c r="O41" s="645"/>
      <c r="P41" s="645"/>
      <c r="Q41" s="646"/>
      <c r="R41" s="695">
        <v>5036231</v>
      </c>
      <c r="S41" s="696"/>
      <c r="T41" s="696"/>
      <c r="U41" s="696"/>
      <c r="V41" s="696"/>
      <c r="W41" s="696"/>
      <c r="X41" s="696"/>
      <c r="Y41" s="700"/>
      <c r="Z41" s="701">
        <v>100</v>
      </c>
      <c r="AA41" s="701"/>
      <c r="AB41" s="701"/>
      <c r="AC41" s="701"/>
      <c r="AD41" s="702">
        <v>3050391</v>
      </c>
      <c r="AE41" s="702"/>
      <c r="AF41" s="702"/>
      <c r="AG41" s="702"/>
      <c r="AH41" s="702"/>
      <c r="AI41" s="702"/>
      <c r="AJ41" s="702"/>
      <c r="AK41" s="702"/>
      <c r="AL41" s="703">
        <v>100</v>
      </c>
      <c r="AM41" s="683"/>
      <c r="AN41" s="683"/>
      <c r="AO41" s="704"/>
      <c r="AQ41" s="686" t="s">
        <v>337</v>
      </c>
      <c r="AR41" s="687"/>
      <c r="AS41" s="687"/>
      <c r="AT41" s="687"/>
      <c r="AU41" s="687"/>
      <c r="AV41" s="687"/>
      <c r="AW41" s="687"/>
      <c r="AX41" s="687"/>
      <c r="AY41" s="688"/>
      <c r="AZ41" s="623">
        <v>300107</v>
      </c>
      <c r="BA41" s="624"/>
      <c r="BB41" s="624"/>
      <c r="BC41" s="624"/>
      <c r="BD41" s="656"/>
      <c r="BE41" s="656"/>
      <c r="BF41" s="669"/>
      <c r="BG41" s="673"/>
      <c r="BH41" s="674"/>
      <c r="BI41" s="674"/>
      <c r="BJ41" s="674"/>
      <c r="BK41" s="674"/>
      <c r="BL41" s="223"/>
      <c r="BM41" s="621" t="s">
        <v>338</v>
      </c>
      <c r="BN41" s="621"/>
      <c r="BO41" s="621"/>
      <c r="BP41" s="621"/>
      <c r="BQ41" s="621"/>
      <c r="BR41" s="621"/>
      <c r="BS41" s="621"/>
      <c r="BT41" s="621"/>
      <c r="BU41" s="622"/>
      <c r="BV41" s="623" t="s">
        <v>122</v>
      </c>
      <c r="BW41" s="624"/>
      <c r="BX41" s="624"/>
      <c r="BY41" s="624"/>
      <c r="BZ41" s="624"/>
      <c r="CA41" s="624"/>
      <c r="CB41" s="633"/>
      <c r="CD41" s="620" t="s">
        <v>339</v>
      </c>
      <c r="CE41" s="621"/>
      <c r="CF41" s="621"/>
      <c r="CG41" s="621"/>
      <c r="CH41" s="621"/>
      <c r="CI41" s="621"/>
      <c r="CJ41" s="621"/>
      <c r="CK41" s="621"/>
      <c r="CL41" s="621"/>
      <c r="CM41" s="621"/>
      <c r="CN41" s="621"/>
      <c r="CO41" s="621"/>
      <c r="CP41" s="621"/>
      <c r="CQ41" s="622"/>
      <c r="CR41" s="623" t="s">
        <v>122</v>
      </c>
      <c r="CS41" s="656"/>
      <c r="CT41" s="656"/>
      <c r="CU41" s="656"/>
      <c r="CV41" s="656"/>
      <c r="CW41" s="656"/>
      <c r="CX41" s="656"/>
      <c r="CY41" s="657"/>
      <c r="CZ41" s="628" t="s">
        <v>122</v>
      </c>
      <c r="DA41" s="653"/>
      <c r="DB41" s="653"/>
      <c r="DC41" s="658"/>
      <c r="DD41" s="632" t="s">
        <v>122</v>
      </c>
      <c r="DE41" s="656"/>
      <c r="DF41" s="656"/>
      <c r="DG41" s="656"/>
      <c r="DH41" s="656"/>
      <c r="DI41" s="656"/>
      <c r="DJ41" s="656"/>
      <c r="DK41" s="657"/>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15">
      <c r="AQ42" s="692" t="s">
        <v>340</v>
      </c>
      <c r="AR42" s="693"/>
      <c r="AS42" s="693"/>
      <c r="AT42" s="693"/>
      <c r="AU42" s="693"/>
      <c r="AV42" s="693"/>
      <c r="AW42" s="693"/>
      <c r="AX42" s="693"/>
      <c r="AY42" s="694"/>
      <c r="AZ42" s="695">
        <v>270346</v>
      </c>
      <c r="BA42" s="696"/>
      <c r="BB42" s="696"/>
      <c r="BC42" s="696"/>
      <c r="BD42" s="682"/>
      <c r="BE42" s="682"/>
      <c r="BF42" s="684"/>
      <c r="BG42" s="675"/>
      <c r="BH42" s="676"/>
      <c r="BI42" s="676"/>
      <c r="BJ42" s="676"/>
      <c r="BK42" s="676"/>
      <c r="BL42" s="224"/>
      <c r="BM42" s="645" t="s">
        <v>341</v>
      </c>
      <c r="BN42" s="645"/>
      <c r="BO42" s="645"/>
      <c r="BP42" s="645"/>
      <c r="BQ42" s="645"/>
      <c r="BR42" s="645"/>
      <c r="BS42" s="645"/>
      <c r="BT42" s="645"/>
      <c r="BU42" s="646"/>
      <c r="BV42" s="695">
        <v>360</v>
      </c>
      <c r="BW42" s="696"/>
      <c r="BX42" s="696"/>
      <c r="BY42" s="696"/>
      <c r="BZ42" s="696"/>
      <c r="CA42" s="696"/>
      <c r="CB42" s="705"/>
      <c r="CD42" s="620" t="s">
        <v>342</v>
      </c>
      <c r="CE42" s="621"/>
      <c r="CF42" s="621"/>
      <c r="CG42" s="621"/>
      <c r="CH42" s="621"/>
      <c r="CI42" s="621"/>
      <c r="CJ42" s="621"/>
      <c r="CK42" s="621"/>
      <c r="CL42" s="621"/>
      <c r="CM42" s="621"/>
      <c r="CN42" s="621"/>
      <c r="CO42" s="621"/>
      <c r="CP42" s="621"/>
      <c r="CQ42" s="622"/>
      <c r="CR42" s="623">
        <v>508404</v>
      </c>
      <c r="CS42" s="656"/>
      <c r="CT42" s="656"/>
      <c r="CU42" s="656"/>
      <c r="CV42" s="656"/>
      <c r="CW42" s="656"/>
      <c r="CX42" s="656"/>
      <c r="CY42" s="657"/>
      <c r="CZ42" s="628">
        <v>10.4</v>
      </c>
      <c r="DA42" s="653"/>
      <c r="DB42" s="653"/>
      <c r="DC42" s="658"/>
      <c r="DD42" s="632">
        <v>82018</v>
      </c>
      <c r="DE42" s="656"/>
      <c r="DF42" s="656"/>
      <c r="DG42" s="656"/>
      <c r="DH42" s="656"/>
      <c r="DI42" s="656"/>
      <c r="DJ42" s="656"/>
      <c r="DK42" s="657"/>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15">
      <c r="B43" s="214" t="s">
        <v>343</v>
      </c>
      <c r="CD43" s="620" t="s">
        <v>344</v>
      </c>
      <c r="CE43" s="621"/>
      <c r="CF43" s="621"/>
      <c r="CG43" s="621"/>
      <c r="CH43" s="621"/>
      <c r="CI43" s="621"/>
      <c r="CJ43" s="621"/>
      <c r="CK43" s="621"/>
      <c r="CL43" s="621"/>
      <c r="CM43" s="621"/>
      <c r="CN43" s="621"/>
      <c r="CO43" s="621"/>
      <c r="CP43" s="621"/>
      <c r="CQ43" s="622"/>
      <c r="CR43" s="623">
        <v>21014</v>
      </c>
      <c r="CS43" s="656"/>
      <c r="CT43" s="656"/>
      <c r="CU43" s="656"/>
      <c r="CV43" s="656"/>
      <c r="CW43" s="656"/>
      <c r="CX43" s="656"/>
      <c r="CY43" s="657"/>
      <c r="CZ43" s="628">
        <v>0.4</v>
      </c>
      <c r="DA43" s="653"/>
      <c r="DB43" s="653"/>
      <c r="DC43" s="658"/>
      <c r="DD43" s="632">
        <v>20858</v>
      </c>
      <c r="DE43" s="656"/>
      <c r="DF43" s="656"/>
      <c r="DG43" s="656"/>
      <c r="DH43" s="656"/>
      <c r="DI43" s="656"/>
      <c r="DJ43" s="656"/>
      <c r="DK43" s="657"/>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15">
      <c r="B44" s="709" t="s">
        <v>345</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61" t="s">
        <v>293</v>
      </c>
      <c r="CE44" s="662"/>
      <c r="CF44" s="620" t="s">
        <v>346</v>
      </c>
      <c r="CG44" s="621"/>
      <c r="CH44" s="621"/>
      <c r="CI44" s="621"/>
      <c r="CJ44" s="621"/>
      <c r="CK44" s="621"/>
      <c r="CL44" s="621"/>
      <c r="CM44" s="621"/>
      <c r="CN44" s="621"/>
      <c r="CO44" s="621"/>
      <c r="CP44" s="621"/>
      <c r="CQ44" s="622"/>
      <c r="CR44" s="623">
        <v>497617</v>
      </c>
      <c r="CS44" s="624"/>
      <c r="CT44" s="624"/>
      <c r="CU44" s="624"/>
      <c r="CV44" s="624"/>
      <c r="CW44" s="624"/>
      <c r="CX44" s="624"/>
      <c r="CY44" s="625"/>
      <c r="CZ44" s="628">
        <v>10.199999999999999</v>
      </c>
      <c r="DA44" s="629"/>
      <c r="DB44" s="629"/>
      <c r="DC44" s="635"/>
      <c r="DD44" s="632">
        <v>78411</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15">
      <c r="B45" s="709" t="s">
        <v>347</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3"/>
      <c r="CE45" s="664"/>
      <c r="CF45" s="620" t="s">
        <v>348</v>
      </c>
      <c r="CG45" s="621"/>
      <c r="CH45" s="621"/>
      <c r="CI45" s="621"/>
      <c r="CJ45" s="621"/>
      <c r="CK45" s="621"/>
      <c r="CL45" s="621"/>
      <c r="CM45" s="621"/>
      <c r="CN45" s="621"/>
      <c r="CO45" s="621"/>
      <c r="CP45" s="621"/>
      <c r="CQ45" s="622"/>
      <c r="CR45" s="623">
        <v>137725</v>
      </c>
      <c r="CS45" s="656"/>
      <c r="CT45" s="656"/>
      <c r="CU45" s="656"/>
      <c r="CV45" s="656"/>
      <c r="CW45" s="656"/>
      <c r="CX45" s="656"/>
      <c r="CY45" s="657"/>
      <c r="CZ45" s="628">
        <v>2.8</v>
      </c>
      <c r="DA45" s="653"/>
      <c r="DB45" s="653"/>
      <c r="DC45" s="658"/>
      <c r="DD45" s="632">
        <v>10023</v>
      </c>
      <c r="DE45" s="656"/>
      <c r="DF45" s="656"/>
      <c r="DG45" s="656"/>
      <c r="DH45" s="656"/>
      <c r="DI45" s="656"/>
      <c r="DJ45" s="656"/>
      <c r="DK45" s="657"/>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15">
      <c r="B46" s="225"/>
      <c r="CD46" s="663"/>
      <c r="CE46" s="664"/>
      <c r="CF46" s="620" t="s">
        <v>349</v>
      </c>
      <c r="CG46" s="621"/>
      <c r="CH46" s="621"/>
      <c r="CI46" s="621"/>
      <c r="CJ46" s="621"/>
      <c r="CK46" s="621"/>
      <c r="CL46" s="621"/>
      <c r="CM46" s="621"/>
      <c r="CN46" s="621"/>
      <c r="CO46" s="621"/>
      <c r="CP46" s="621"/>
      <c r="CQ46" s="622"/>
      <c r="CR46" s="623">
        <v>316364</v>
      </c>
      <c r="CS46" s="624"/>
      <c r="CT46" s="624"/>
      <c r="CU46" s="624"/>
      <c r="CV46" s="624"/>
      <c r="CW46" s="624"/>
      <c r="CX46" s="624"/>
      <c r="CY46" s="625"/>
      <c r="CZ46" s="628">
        <v>6.5</v>
      </c>
      <c r="DA46" s="629"/>
      <c r="DB46" s="629"/>
      <c r="DC46" s="635"/>
      <c r="DD46" s="632">
        <v>55860</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15">
      <c r="B47" s="225"/>
      <c r="CD47" s="663"/>
      <c r="CE47" s="664"/>
      <c r="CF47" s="620" t="s">
        <v>350</v>
      </c>
      <c r="CG47" s="621"/>
      <c r="CH47" s="621"/>
      <c r="CI47" s="621"/>
      <c r="CJ47" s="621"/>
      <c r="CK47" s="621"/>
      <c r="CL47" s="621"/>
      <c r="CM47" s="621"/>
      <c r="CN47" s="621"/>
      <c r="CO47" s="621"/>
      <c r="CP47" s="621"/>
      <c r="CQ47" s="622"/>
      <c r="CR47" s="623">
        <v>10787</v>
      </c>
      <c r="CS47" s="656"/>
      <c r="CT47" s="656"/>
      <c r="CU47" s="656"/>
      <c r="CV47" s="656"/>
      <c r="CW47" s="656"/>
      <c r="CX47" s="656"/>
      <c r="CY47" s="657"/>
      <c r="CZ47" s="628">
        <v>0.2</v>
      </c>
      <c r="DA47" s="653"/>
      <c r="DB47" s="653"/>
      <c r="DC47" s="658"/>
      <c r="DD47" s="632">
        <v>3607</v>
      </c>
      <c r="DE47" s="656"/>
      <c r="DF47" s="656"/>
      <c r="DG47" s="656"/>
      <c r="DH47" s="656"/>
      <c r="DI47" s="656"/>
      <c r="DJ47" s="656"/>
      <c r="DK47" s="657"/>
      <c r="DL47" s="706"/>
      <c r="DM47" s="707"/>
      <c r="DN47" s="707"/>
      <c r="DO47" s="707"/>
      <c r="DP47" s="707"/>
      <c r="DQ47" s="707"/>
      <c r="DR47" s="707"/>
      <c r="DS47" s="707"/>
      <c r="DT47" s="707"/>
      <c r="DU47" s="707"/>
      <c r="DV47" s="708"/>
      <c r="DW47" s="697"/>
      <c r="DX47" s="698"/>
      <c r="DY47" s="698"/>
      <c r="DZ47" s="698"/>
      <c r="EA47" s="698"/>
      <c r="EB47" s="698"/>
      <c r="EC47" s="699"/>
    </row>
    <row r="48" spans="2:133" x14ac:dyDescent="0.15">
      <c r="B48" s="225"/>
      <c r="CD48" s="665"/>
      <c r="CE48" s="666"/>
      <c r="CF48" s="620" t="s">
        <v>351</v>
      </c>
      <c r="CG48" s="621"/>
      <c r="CH48" s="621"/>
      <c r="CI48" s="621"/>
      <c r="CJ48" s="621"/>
      <c r="CK48" s="621"/>
      <c r="CL48" s="621"/>
      <c r="CM48" s="621"/>
      <c r="CN48" s="621"/>
      <c r="CO48" s="621"/>
      <c r="CP48" s="621"/>
      <c r="CQ48" s="622"/>
      <c r="CR48" s="623" t="s">
        <v>122</v>
      </c>
      <c r="CS48" s="624"/>
      <c r="CT48" s="624"/>
      <c r="CU48" s="624"/>
      <c r="CV48" s="624"/>
      <c r="CW48" s="624"/>
      <c r="CX48" s="624"/>
      <c r="CY48" s="625"/>
      <c r="CZ48" s="628" t="s">
        <v>122</v>
      </c>
      <c r="DA48" s="629"/>
      <c r="DB48" s="629"/>
      <c r="DC48" s="635"/>
      <c r="DD48" s="632" t="s">
        <v>122</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15">
      <c r="B49" s="225"/>
      <c r="CD49" s="644" t="s">
        <v>352</v>
      </c>
      <c r="CE49" s="645"/>
      <c r="CF49" s="645"/>
      <c r="CG49" s="645"/>
      <c r="CH49" s="645"/>
      <c r="CI49" s="645"/>
      <c r="CJ49" s="645"/>
      <c r="CK49" s="645"/>
      <c r="CL49" s="645"/>
      <c r="CM49" s="645"/>
      <c r="CN49" s="645"/>
      <c r="CO49" s="645"/>
      <c r="CP49" s="645"/>
      <c r="CQ49" s="646"/>
      <c r="CR49" s="695">
        <v>4878705</v>
      </c>
      <c r="CS49" s="682"/>
      <c r="CT49" s="682"/>
      <c r="CU49" s="682"/>
      <c r="CV49" s="682"/>
      <c r="CW49" s="682"/>
      <c r="CX49" s="682"/>
      <c r="CY49" s="711"/>
      <c r="CZ49" s="703">
        <v>100</v>
      </c>
      <c r="DA49" s="712"/>
      <c r="DB49" s="712"/>
      <c r="DC49" s="713"/>
      <c r="DD49" s="714">
        <v>3549398</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P2fNAcgHlkvVTWesCKSQ7l0hb/zjjP5AtPrZGkzbQElNxUFlgIshY4VGiE46xNCanJTQx8v2DZxg0zlmYdWIgg==" saltValue="i92mixqWGH+5u9lCEEAoyA=="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8" scale="9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A1:EA135"/>
  <sheetViews>
    <sheetView topLeftCell="A16" zoomScale="70" zoomScaleNormal="25" zoomScaleSheetLayoutView="70" workbookViewId="0">
      <selection activeCell="AZ36" sqref="AZ36:BD36"/>
    </sheetView>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21" t="s">
        <v>353</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354</v>
      </c>
      <c r="DK2" s="723"/>
      <c r="DL2" s="723"/>
      <c r="DM2" s="723"/>
      <c r="DN2" s="723"/>
      <c r="DO2" s="724"/>
      <c r="DP2" s="228"/>
      <c r="DQ2" s="722" t="s">
        <v>355</v>
      </c>
      <c r="DR2" s="723"/>
      <c r="DS2" s="723"/>
      <c r="DT2" s="723"/>
      <c r="DU2" s="723"/>
      <c r="DV2" s="723"/>
      <c r="DW2" s="723"/>
      <c r="DX2" s="723"/>
      <c r="DY2" s="723"/>
      <c r="DZ2" s="724"/>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25" t="s">
        <v>356</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357</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15">
      <c r="A5" s="727" t="s">
        <v>358</v>
      </c>
      <c r="B5" s="728"/>
      <c r="C5" s="728"/>
      <c r="D5" s="728"/>
      <c r="E5" s="728"/>
      <c r="F5" s="728"/>
      <c r="G5" s="728"/>
      <c r="H5" s="728"/>
      <c r="I5" s="728"/>
      <c r="J5" s="728"/>
      <c r="K5" s="728"/>
      <c r="L5" s="728"/>
      <c r="M5" s="728"/>
      <c r="N5" s="728"/>
      <c r="O5" s="728"/>
      <c r="P5" s="729"/>
      <c r="Q5" s="733" t="s">
        <v>359</v>
      </c>
      <c r="R5" s="734"/>
      <c r="S5" s="734"/>
      <c r="T5" s="734"/>
      <c r="U5" s="735"/>
      <c r="V5" s="733" t="s">
        <v>360</v>
      </c>
      <c r="W5" s="734"/>
      <c r="X5" s="734"/>
      <c r="Y5" s="734"/>
      <c r="Z5" s="735"/>
      <c r="AA5" s="733" t="s">
        <v>361</v>
      </c>
      <c r="AB5" s="734"/>
      <c r="AC5" s="734"/>
      <c r="AD5" s="734"/>
      <c r="AE5" s="734"/>
      <c r="AF5" s="739" t="s">
        <v>362</v>
      </c>
      <c r="AG5" s="734"/>
      <c r="AH5" s="734"/>
      <c r="AI5" s="734"/>
      <c r="AJ5" s="740"/>
      <c r="AK5" s="734" t="s">
        <v>363</v>
      </c>
      <c r="AL5" s="734"/>
      <c r="AM5" s="734"/>
      <c r="AN5" s="734"/>
      <c r="AO5" s="735"/>
      <c r="AP5" s="733" t="s">
        <v>364</v>
      </c>
      <c r="AQ5" s="734"/>
      <c r="AR5" s="734"/>
      <c r="AS5" s="734"/>
      <c r="AT5" s="735"/>
      <c r="AU5" s="733" t="s">
        <v>365</v>
      </c>
      <c r="AV5" s="734"/>
      <c r="AW5" s="734"/>
      <c r="AX5" s="734"/>
      <c r="AY5" s="740"/>
      <c r="AZ5" s="232"/>
      <c r="BA5" s="232"/>
      <c r="BB5" s="232"/>
      <c r="BC5" s="232"/>
      <c r="BD5" s="232"/>
      <c r="BE5" s="233"/>
      <c r="BF5" s="233"/>
      <c r="BG5" s="233"/>
      <c r="BH5" s="233"/>
      <c r="BI5" s="233"/>
      <c r="BJ5" s="233"/>
      <c r="BK5" s="233"/>
      <c r="BL5" s="233"/>
      <c r="BM5" s="233"/>
      <c r="BN5" s="233"/>
      <c r="BO5" s="233"/>
      <c r="BP5" s="233"/>
      <c r="BQ5" s="727" t="s">
        <v>366</v>
      </c>
      <c r="BR5" s="728"/>
      <c r="BS5" s="728"/>
      <c r="BT5" s="728"/>
      <c r="BU5" s="728"/>
      <c r="BV5" s="728"/>
      <c r="BW5" s="728"/>
      <c r="BX5" s="728"/>
      <c r="BY5" s="728"/>
      <c r="BZ5" s="728"/>
      <c r="CA5" s="728"/>
      <c r="CB5" s="728"/>
      <c r="CC5" s="728"/>
      <c r="CD5" s="728"/>
      <c r="CE5" s="728"/>
      <c r="CF5" s="728"/>
      <c r="CG5" s="729"/>
      <c r="CH5" s="733" t="s">
        <v>367</v>
      </c>
      <c r="CI5" s="734"/>
      <c r="CJ5" s="734"/>
      <c r="CK5" s="734"/>
      <c r="CL5" s="735"/>
      <c r="CM5" s="733" t="s">
        <v>368</v>
      </c>
      <c r="CN5" s="734"/>
      <c r="CO5" s="734"/>
      <c r="CP5" s="734"/>
      <c r="CQ5" s="735"/>
      <c r="CR5" s="733" t="s">
        <v>369</v>
      </c>
      <c r="CS5" s="734"/>
      <c r="CT5" s="734"/>
      <c r="CU5" s="734"/>
      <c r="CV5" s="735"/>
      <c r="CW5" s="733" t="s">
        <v>370</v>
      </c>
      <c r="CX5" s="734"/>
      <c r="CY5" s="734"/>
      <c r="CZ5" s="734"/>
      <c r="DA5" s="735"/>
      <c r="DB5" s="733" t="s">
        <v>371</v>
      </c>
      <c r="DC5" s="734"/>
      <c r="DD5" s="734"/>
      <c r="DE5" s="734"/>
      <c r="DF5" s="735"/>
      <c r="DG5" s="763" t="s">
        <v>372</v>
      </c>
      <c r="DH5" s="764"/>
      <c r="DI5" s="764"/>
      <c r="DJ5" s="764"/>
      <c r="DK5" s="765"/>
      <c r="DL5" s="763" t="s">
        <v>373</v>
      </c>
      <c r="DM5" s="764"/>
      <c r="DN5" s="764"/>
      <c r="DO5" s="764"/>
      <c r="DP5" s="765"/>
      <c r="DQ5" s="733" t="s">
        <v>374</v>
      </c>
      <c r="DR5" s="734"/>
      <c r="DS5" s="734"/>
      <c r="DT5" s="734"/>
      <c r="DU5" s="735"/>
      <c r="DV5" s="733" t="s">
        <v>365</v>
      </c>
      <c r="DW5" s="734"/>
      <c r="DX5" s="734"/>
      <c r="DY5" s="734"/>
      <c r="DZ5" s="740"/>
      <c r="EA5" s="234"/>
    </row>
    <row r="6" spans="1:131" s="235" customFormat="1" ht="26.25" customHeight="1" thickBot="1" x14ac:dyDescent="0.2">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15">
      <c r="A7" s="236">
        <v>1</v>
      </c>
      <c r="B7" s="749" t="s">
        <v>375</v>
      </c>
      <c r="C7" s="750"/>
      <c r="D7" s="750"/>
      <c r="E7" s="750"/>
      <c r="F7" s="750"/>
      <c r="G7" s="750"/>
      <c r="H7" s="750"/>
      <c r="I7" s="750"/>
      <c r="J7" s="750"/>
      <c r="K7" s="750"/>
      <c r="L7" s="750"/>
      <c r="M7" s="750"/>
      <c r="N7" s="750"/>
      <c r="O7" s="750"/>
      <c r="P7" s="751"/>
      <c r="Q7" s="752">
        <v>5036</v>
      </c>
      <c r="R7" s="753"/>
      <c r="S7" s="753"/>
      <c r="T7" s="753"/>
      <c r="U7" s="753"/>
      <c r="V7" s="753">
        <v>4879</v>
      </c>
      <c r="W7" s="753"/>
      <c r="X7" s="753"/>
      <c r="Y7" s="753"/>
      <c r="Z7" s="753"/>
      <c r="AA7" s="753">
        <v>157</v>
      </c>
      <c r="AB7" s="753"/>
      <c r="AC7" s="753"/>
      <c r="AD7" s="753"/>
      <c r="AE7" s="754"/>
      <c r="AF7" s="755">
        <v>157</v>
      </c>
      <c r="AG7" s="756"/>
      <c r="AH7" s="756"/>
      <c r="AI7" s="756"/>
      <c r="AJ7" s="757"/>
      <c r="AK7" s="758">
        <v>273</v>
      </c>
      <c r="AL7" s="759"/>
      <c r="AM7" s="759"/>
      <c r="AN7" s="759"/>
      <c r="AO7" s="759"/>
      <c r="AP7" s="759">
        <v>5158</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t="s">
        <v>547</v>
      </c>
      <c r="BT7" s="747"/>
      <c r="BU7" s="747"/>
      <c r="BV7" s="747"/>
      <c r="BW7" s="747"/>
      <c r="BX7" s="747"/>
      <c r="BY7" s="747"/>
      <c r="BZ7" s="747"/>
      <c r="CA7" s="747"/>
      <c r="CB7" s="747"/>
      <c r="CC7" s="747"/>
      <c r="CD7" s="747"/>
      <c r="CE7" s="747"/>
      <c r="CF7" s="747"/>
      <c r="CG7" s="762"/>
      <c r="CH7" s="743">
        <v>0</v>
      </c>
      <c r="CI7" s="744"/>
      <c r="CJ7" s="744"/>
      <c r="CK7" s="744"/>
      <c r="CL7" s="745"/>
      <c r="CM7" s="743">
        <v>29</v>
      </c>
      <c r="CN7" s="744"/>
      <c r="CO7" s="744"/>
      <c r="CP7" s="744"/>
      <c r="CQ7" s="745"/>
      <c r="CR7" s="743">
        <v>20</v>
      </c>
      <c r="CS7" s="744"/>
      <c r="CT7" s="744"/>
      <c r="CU7" s="744"/>
      <c r="CV7" s="745"/>
      <c r="CW7" s="743">
        <v>95</v>
      </c>
      <c r="CX7" s="744"/>
      <c r="CY7" s="744"/>
      <c r="CZ7" s="744"/>
      <c r="DA7" s="745"/>
      <c r="DB7" s="743" t="s">
        <v>487</v>
      </c>
      <c r="DC7" s="744"/>
      <c r="DD7" s="744"/>
      <c r="DE7" s="744"/>
      <c r="DF7" s="745"/>
      <c r="DG7" s="743" t="s">
        <v>487</v>
      </c>
      <c r="DH7" s="744"/>
      <c r="DI7" s="744"/>
      <c r="DJ7" s="744"/>
      <c r="DK7" s="745"/>
      <c r="DL7" s="743" t="s">
        <v>487</v>
      </c>
      <c r="DM7" s="744"/>
      <c r="DN7" s="744"/>
      <c r="DO7" s="744"/>
      <c r="DP7" s="745"/>
      <c r="DQ7" s="743" t="s">
        <v>487</v>
      </c>
      <c r="DR7" s="744"/>
      <c r="DS7" s="744"/>
      <c r="DT7" s="744"/>
      <c r="DU7" s="745"/>
      <c r="DV7" s="746"/>
      <c r="DW7" s="747"/>
      <c r="DX7" s="747"/>
      <c r="DY7" s="747"/>
      <c r="DZ7" s="748"/>
      <c r="EA7" s="234"/>
    </row>
    <row r="8" spans="1:131" s="235" customFormat="1" ht="26.25" customHeight="1" x14ac:dyDescent="0.15">
      <c r="A8" s="238">
        <v>2</v>
      </c>
      <c r="B8" s="780"/>
      <c r="C8" s="781"/>
      <c r="D8" s="781"/>
      <c r="E8" s="781"/>
      <c r="F8" s="781"/>
      <c r="G8" s="781"/>
      <c r="H8" s="781"/>
      <c r="I8" s="781"/>
      <c r="J8" s="781"/>
      <c r="K8" s="781"/>
      <c r="L8" s="781"/>
      <c r="M8" s="781"/>
      <c r="N8" s="781"/>
      <c r="O8" s="781"/>
      <c r="P8" s="782"/>
      <c r="Q8" s="783"/>
      <c r="R8" s="784"/>
      <c r="S8" s="784"/>
      <c r="T8" s="784"/>
      <c r="U8" s="784"/>
      <c r="V8" s="784"/>
      <c r="W8" s="784"/>
      <c r="X8" s="784"/>
      <c r="Y8" s="784"/>
      <c r="Z8" s="784"/>
      <c r="AA8" s="784"/>
      <c r="AB8" s="784"/>
      <c r="AC8" s="784"/>
      <c r="AD8" s="784"/>
      <c r="AE8" s="785"/>
      <c r="AF8" s="786"/>
      <c r="AG8" s="787"/>
      <c r="AH8" s="787"/>
      <c r="AI8" s="787"/>
      <c r="AJ8" s="788"/>
      <c r="AK8" s="769"/>
      <c r="AL8" s="770"/>
      <c r="AM8" s="770"/>
      <c r="AN8" s="770"/>
      <c r="AO8" s="770"/>
      <c r="AP8" s="770"/>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t="s">
        <v>548</v>
      </c>
      <c r="BT8" s="774"/>
      <c r="BU8" s="774"/>
      <c r="BV8" s="774"/>
      <c r="BW8" s="774"/>
      <c r="BX8" s="774"/>
      <c r="BY8" s="774"/>
      <c r="BZ8" s="774"/>
      <c r="CA8" s="774"/>
      <c r="CB8" s="774"/>
      <c r="CC8" s="774"/>
      <c r="CD8" s="774"/>
      <c r="CE8" s="774"/>
      <c r="CF8" s="774"/>
      <c r="CG8" s="775"/>
      <c r="CH8" s="776">
        <v>24</v>
      </c>
      <c r="CI8" s="777"/>
      <c r="CJ8" s="777"/>
      <c r="CK8" s="777"/>
      <c r="CL8" s="778"/>
      <c r="CM8" s="776">
        <v>514</v>
      </c>
      <c r="CN8" s="777"/>
      <c r="CO8" s="777"/>
      <c r="CP8" s="777"/>
      <c r="CQ8" s="778"/>
      <c r="CR8" s="776">
        <v>9</v>
      </c>
      <c r="CS8" s="777"/>
      <c r="CT8" s="777"/>
      <c r="CU8" s="777"/>
      <c r="CV8" s="778"/>
      <c r="CW8" s="776">
        <v>21</v>
      </c>
      <c r="CX8" s="777"/>
      <c r="CY8" s="777"/>
      <c r="CZ8" s="777"/>
      <c r="DA8" s="778"/>
      <c r="DB8" s="776" t="s">
        <v>487</v>
      </c>
      <c r="DC8" s="777"/>
      <c r="DD8" s="777"/>
      <c r="DE8" s="777"/>
      <c r="DF8" s="778"/>
      <c r="DG8" s="776" t="s">
        <v>487</v>
      </c>
      <c r="DH8" s="777"/>
      <c r="DI8" s="777"/>
      <c r="DJ8" s="777"/>
      <c r="DK8" s="778"/>
      <c r="DL8" s="776" t="s">
        <v>487</v>
      </c>
      <c r="DM8" s="777"/>
      <c r="DN8" s="777"/>
      <c r="DO8" s="777"/>
      <c r="DP8" s="778"/>
      <c r="DQ8" s="776" t="s">
        <v>487</v>
      </c>
      <c r="DR8" s="777"/>
      <c r="DS8" s="777"/>
      <c r="DT8" s="777"/>
      <c r="DU8" s="778"/>
      <c r="DV8" s="773"/>
      <c r="DW8" s="774"/>
      <c r="DX8" s="774"/>
      <c r="DY8" s="774"/>
      <c r="DZ8" s="779"/>
      <c r="EA8" s="234"/>
    </row>
    <row r="9" spans="1:131" s="235" customFormat="1" ht="26.25" customHeight="1" x14ac:dyDescent="0.15">
      <c r="A9" s="238">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69"/>
      <c r="AL9" s="770"/>
      <c r="AM9" s="770"/>
      <c r="AN9" s="770"/>
      <c r="AO9" s="770"/>
      <c r="AP9" s="770"/>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c r="BT9" s="774"/>
      <c r="BU9" s="774"/>
      <c r="BV9" s="774"/>
      <c r="BW9" s="774"/>
      <c r="BX9" s="774"/>
      <c r="BY9" s="774"/>
      <c r="BZ9" s="774"/>
      <c r="CA9" s="774"/>
      <c r="CB9" s="774"/>
      <c r="CC9" s="774"/>
      <c r="CD9" s="774"/>
      <c r="CE9" s="774"/>
      <c r="CF9" s="774"/>
      <c r="CG9" s="775"/>
      <c r="CH9" s="776"/>
      <c r="CI9" s="777"/>
      <c r="CJ9" s="777"/>
      <c r="CK9" s="777"/>
      <c r="CL9" s="778"/>
      <c r="CM9" s="776"/>
      <c r="CN9" s="777"/>
      <c r="CO9" s="777"/>
      <c r="CP9" s="777"/>
      <c r="CQ9" s="778"/>
      <c r="CR9" s="776"/>
      <c r="CS9" s="777"/>
      <c r="CT9" s="777"/>
      <c r="CU9" s="777"/>
      <c r="CV9" s="778"/>
      <c r="CW9" s="776"/>
      <c r="CX9" s="777"/>
      <c r="CY9" s="777"/>
      <c r="CZ9" s="777"/>
      <c r="DA9" s="778"/>
      <c r="DB9" s="776"/>
      <c r="DC9" s="777"/>
      <c r="DD9" s="777"/>
      <c r="DE9" s="777"/>
      <c r="DF9" s="778"/>
      <c r="DG9" s="776"/>
      <c r="DH9" s="777"/>
      <c r="DI9" s="777"/>
      <c r="DJ9" s="777"/>
      <c r="DK9" s="778"/>
      <c r="DL9" s="776"/>
      <c r="DM9" s="777"/>
      <c r="DN9" s="777"/>
      <c r="DO9" s="777"/>
      <c r="DP9" s="778"/>
      <c r="DQ9" s="776"/>
      <c r="DR9" s="777"/>
      <c r="DS9" s="777"/>
      <c r="DT9" s="777"/>
      <c r="DU9" s="778"/>
      <c r="DV9" s="773"/>
      <c r="DW9" s="774"/>
      <c r="DX9" s="774"/>
      <c r="DY9" s="774"/>
      <c r="DZ9" s="779"/>
      <c r="EA9" s="234"/>
    </row>
    <row r="10" spans="1:131" s="235" customFormat="1" ht="26.25" customHeight="1" x14ac:dyDescent="0.15">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c r="BT10" s="774"/>
      <c r="BU10" s="774"/>
      <c r="BV10" s="774"/>
      <c r="BW10" s="774"/>
      <c r="BX10" s="774"/>
      <c r="BY10" s="774"/>
      <c r="BZ10" s="774"/>
      <c r="CA10" s="774"/>
      <c r="CB10" s="774"/>
      <c r="CC10" s="774"/>
      <c r="CD10" s="774"/>
      <c r="CE10" s="774"/>
      <c r="CF10" s="774"/>
      <c r="CG10" s="775"/>
      <c r="CH10" s="776"/>
      <c r="CI10" s="777"/>
      <c r="CJ10" s="777"/>
      <c r="CK10" s="777"/>
      <c r="CL10" s="778"/>
      <c r="CM10" s="776"/>
      <c r="CN10" s="777"/>
      <c r="CO10" s="777"/>
      <c r="CP10" s="777"/>
      <c r="CQ10" s="778"/>
      <c r="CR10" s="776"/>
      <c r="CS10" s="777"/>
      <c r="CT10" s="777"/>
      <c r="CU10" s="777"/>
      <c r="CV10" s="778"/>
      <c r="CW10" s="776"/>
      <c r="CX10" s="777"/>
      <c r="CY10" s="777"/>
      <c r="CZ10" s="777"/>
      <c r="DA10" s="778"/>
      <c r="DB10" s="776"/>
      <c r="DC10" s="777"/>
      <c r="DD10" s="777"/>
      <c r="DE10" s="777"/>
      <c r="DF10" s="778"/>
      <c r="DG10" s="776"/>
      <c r="DH10" s="777"/>
      <c r="DI10" s="777"/>
      <c r="DJ10" s="777"/>
      <c r="DK10" s="778"/>
      <c r="DL10" s="776"/>
      <c r="DM10" s="777"/>
      <c r="DN10" s="777"/>
      <c r="DO10" s="777"/>
      <c r="DP10" s="778"/>
      <c r="DQ10" s="776"/>
      <c r="DR10" s="777"/>
      <c r="DS10" s="777"/>
      <c r="DT10" s="777"/>
      <c r="DU10" s="778"/>
      <c r="DV10" s="773"/>
      <c r="DW10" s="774"/>
      <c r="DX10" s="774"/>
      <c r="DY10" s="774"/>
      <c r="DZ10" s="779"/>
      <c r="EA10" s="234"/>
    </row>
    <row r="11" spans="1:131" s="235" customFormat="1" ht="26.25" customHeight="1" x14ac:dyDescent="0.15">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x14ac:dyDescent="0.15">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x14ac:dyDescent="0.15">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15">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15">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15">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15">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15">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15">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15">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15">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376</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
      <c r="A23" s="240" t="s">
        <v>377</v>
      </c>
      <c r="B23" s="789" t="s">
        <v>378</v>
      </c>
      <c r="C23" s="790"/>
      <c r="D23" s="790"/>
      <c r="E23" s="790"/>
      <c r="F23" s="790"/>
      <c r="G23" s="790"/>
      <c r="H23" s="790"/>
      <c r="I23" s="790"/>
      <c r="J23" s="790"/>
      <c r="K23" s="790"/>
      <c r="L23" s="790"/>
      <c r="M23" s="790"/>
      <c r="N23" s="790"/>
      <c r="O23" s="790"/>
      <c r="P23" s="791"/>
      <c r="Q23" s="792">
        <v>5036</v>
      </c>
      <c r="R23" s="793"/>
      <c r="S23" s="793"/>
      <c r="T23" s="793"/>
      <c r="U23" s="793"/>
      <c r="V23" s="793">
        <v>4879</v>
      </c>
      <c r="W23" s="793"/>
      <c r="X23" s="793"/>
      <c r="Y23" s="793"/>
      <c r="Z23" s="793"/>
      <c r="AA23" s="793">
        <v>157</v>
      </c>
      <c r="AB23" s="793"/>
      <c r="AC23" s="793"/>
      <c r="AD23" s="793"/>
      <c r="AE23" s="794"/>
      <c r="AF23" s="795">
        <v>157</v>
      </c>
      <c r="AG23" s="793"/>
      <c r="AH23" s="793"/>
      <c r="AI23" s="793"/>
      <c r="AJ23" s="796"/>
      <c r="AK23" s="797"/>
      <c r="AL23" s="798"/>
      <c r="AM23" s="798"/>
      <c r="AN23" s="798"/>
      <c r="AO23" s="798"/>
      <c r="AP23" s="793">
        <v>5158</v>
      </c>
      <c r="AQ23" s="793"/>
      <c r="AR23" s="793"/>
      <c r="AS23" s="793"/>
      <c r="AT23" s="793"/>
      <c r="AU23" s="809"/>
      <c r="AV23" s="809"/>
      <c r="AW23" s="809"/>
      <c r="AX23" s="809"/>
      <c r="AY23" s="810"/>
      <c r="AZ23" s="811" t="s">
        <v>122</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15">
      <c r="A24" s="808" t="s">
        <v>379</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
      <c r="A25" s="725" t="s">
        <v>380</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15">
      <c r="A26" s="727" t="s">
        <v>358</v>
      </c>
      <c r="B26" s="728"/>
      <c r="C26" s="728"/>
      <c r="D26" s="728"/>
      <c r="E26" s="728"/>
      <c r="F26" s="728"/>
      <c r="G26" s="728"/>
      <c r="H26" s="728"/>
      <c r="I26" s="728"/>
      <c r="J26" s="728"/>
      <c r="K26" s="728"/>
      <c r="L26" s="728"/>
      <c r="M26" s="728"/>
      <c r="N26" s="728"/>
      <c r="O26" s="728"/>
      <c r="P26" s="729"/>
      <c r="Q26" s="733" t="s">
        <v>381</v>
      </c>
      <c r="R26" s="734"/>
      <c r="S26" s="734"/>
      <c r="T26" s="734"/>
      <c r="U26" s="735"/>
      <c r="V26" s="733" t="s">
        <v>382</v>
      </c>
      <c r="W26" s="734"/>
      <c r="X26" s="734"/>
      <c r="Y26" s="734"/>
      <c r="Z26" s="735"/>
      <c r="AA26" s="733" t="s">
        <v>383</v>
      </c>
      <c r="AB26" s="734"/>
      <c r="AC26" s="734"/>
      <c r="AD26" s="734"/>
      <c r="AE26" s="734"/>
      <c r="AF26" s="814" t="s">
        <v>384</v>
      </c>
      <c r="AG26" s="815"/>
      <c r="AH26" s="815"/>
      <c r="AI26" s="815"/>
      <c r="AJ26" s="816"/>
      <c r="AK26" s="734" t="s">
        <v>385</v>
      </c>
      <c r="AL26" s="734"/>
      <c r="AM26" s="734"/>
      <c r="AN26" s="734"/>
      <c r="AO26" s="735"/>
      <c r="AP26" s="733" t="s">
        <v>386</v>
      </c>
      <c r="AQ26" s="734"/>
      <c r="AR26" s="734"/>
      <c r="AS26" s="734"/>
      <c r="AT26" s="735"/>
      <c r="AU26" s="733" t="s">
        <v>387</v>
      </c>
      <c r="AV26" s="734"/>
      <c r="AW26" s="734"/>
      <c r="AX26" s="734"/>
      <c r="AY26" s="735"/>
      <c r="AZ26" s="733" t="s">
        <v>388</v>
      </c>
      <c r="BA26" s="734"/>
      <c r="BB26" s="734"/>
      <c r="BC26" s="734"/>
      <c r="BD26" s="735"/>
      <c r="BE26" s="733" t="s">
        <v>365</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15">
      <c r="A28" s="242">
        <v>1</v>
      </c>
      <c r="B28" s="749" t="s">
        <v>389</v>
      </c>
      <c r="C28" s="750"/>
      <c r="D28" s="750"/>
      <c r="E28" s="750"/>
      <c r="F28" s="750"/>
      <c r="G28" s="750"/>
      <c r="H28" s="750"/>
      <c r="I28" s="750"/>
      <c r="J28" s="750"/>
      <c r="K28" s="750"/>
      <c r="L28" s="750"/>
      <c r="M28" s="750"/>
      <c r="N28" s="750"/>
      <c r="O28" s="750"/>
      <c r="P28" s="751"/>
      <c r="Q28" s="822">
        <v>773</v>
      </c>
      <c r="R28" s="823"/>
      <c r="S28" s="823"/>
      <c r="T28" s="823"/>
      <c r="U28" s="823"/>
      <c r="V28" s="823">
        <v>771</v>
      </c>
      <c r="W28" s="823"/>
      <c r="X28" s="823"/>
      <c r="Y28" s="823"/>
      <c r="Z28" s="823"/>
      <c r="AA28" s="823">
        <v>2</v>
      </c>
      <c r="AB28" s="823"/>
      <c r="AC28" s="823"/>
      <c r="AD28" s="823"/>
      <c r="AE28" s="824"/>
      <c r="AF28" s="825">
        <v>2</v>
      </c>
      <c r="AG28" s="823"/>
      <c r="AH28" s="823"/>
      <c r="AI28" s="823"/>
      <c r="AJ28" s="826"/>
      <c r="AK28" s="827">
        <v>166</v>
      </c>
      <c r="AL28" s="828"/>
      <c r="AM28" s="828"/>
      <c r="AN28" s="828"/>
      <c r="AO28" s="828"/>
      <c r="AP28" s="828" t="s">
        <v>487</v>
      </c>
      <c r="AQ28" s="828"/>
      <c r="AR28" s="828"/>
      <c r="AS28" s="828"/>
      <c r="AT28" s="828"/>
      <c r="AU28" s="828">
        <v>166</v>
      </c>
      <c r="AV28" s="828"/>
      <c r="AW28" s="828"/>
      <c r="AX28" s="828"/>
      <c r="AY28" s="828"/>
      <c r="AZ28" s="829" t="s">
        <v>487</v>
      </c>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15">
      <c r="A29" s="242">
        <v>2</v>
      </c>
      <c r="B29" s="780" t="s">
        <v>390</v>
      </c>
      <c r="C29" s="781"/>
      <c r="D29" s="781"/>
      <c r="E29" s="781"/>
      <c r="F29" s="781"/>
      <c r="G29" s="781"/>
      <c r="H29" s="781"/>
      <c r="I29" s="781"/>
      <c r="J29" s="781"/>
      <c r="K29" s="781"/>
      <c r="L29" s="781"/>
      <c r="M29" s="781"/>
      <c r="N29" s="781"/>
      <c r="O29" s="781"/>
      <c r="P29" s="782"/>
      <c r="Q29" s="783">
        <v>425</v>
      </c>
      <c r="R29" s="784"/>
      <c r="S29" s="784"/>
      <c r="T29" s="784"/>
      <c r="U29" s="784"/>
      <c r="V29" s="784">
        <v>420</v>
      </c>
      <c r="W29" s="784"/>
      <c r="X29" s="784"/>
      <c r="Y29" s="784"/>
      <c r="Z29" s="784"/>
      <c r="AA29" s="784">
        <v>5</v>
      </c>
      <c r="AB29" s="784"/>
      <c r="AC29" s="784"/>
      <c r="AD29" s="784"/>
      <c r="AE29" s="785"/>
      <c r="AF29" s="786">
        <v>5</v>
      </c>
      <c r="AG29" s="787"/>
      <c r="AH29" s="787"/>
      <c r="AI29" s="787"/>
      <c r="AJ29" s="788"/>
      <c r="AK29" s="834">
        <v>216</v>
      </c>
      <c r="AL29" s="830"/>
      <c r="AM29" s="830"/>
      <c r="AN29" s="830"/>
      <c r="AO29" s="830"/>
      <c r="AP29" s="830">
        <v>2</v>
      </c>
      <c r="AQ29" s="830"/>
      <c r="AR29" s="830"/>
      <c r="AS29" s="830"/>
      <c r="AT29" s="830"/>
      <c r="AU29" s="830">
        <v>216</v>
      </c>
      <c r="AV29" s="830"/>
      <c r="AW29" s="830"/>
      <c r="AX29" s="830"/>
      <c r="AY29" s="830"/>
      <c r="AZ29" s="831" t="s">
        <v>487</v>
      </c>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15">
      <c r="A30" s="242">
        <v>3</v>
      </c>
      <c r="B30" s="780" t="s">
        <v>391</v>
      </c>
      <c r="C30" s="781"/>
      <c r="D30" s="781"/>
      <c r="E30" s="781"/>
      <c r="F30" s="781"/>
      <c r="G30" s="781"/>
      <c r="H30" s="781"/>
      <c r="I30" s="781"/>
      <c r="J30" s="781"/>
      <c r="K30" s="781"/>
      <c r="L30" s="781"/>
      <c r="M30" s="781"/>
      <c r="N30" s="781"/>
      <c r="O30" s="781"/>
      <c r="P30" s="782"/>
      <c r="Q30" s="783">
        <v>960</v>
      </c>
      <c r="R30" s="784"/>
      <c r="S30" s="784"/>
      <c r="T30" s="784"/>
      <c r="U30" s="784"/>
      <c r="V30" s="784">
        <v>883</v>
      </c>
      <c r="W30" s="784"/>
      <c r="X30" s="784"/>
      <c r="Y30" s="784"/>
      <c r="Z30" s="784"/>
      <c r="AA30" s="784">
        <v>77</v>
      </c>
      <c r="AB30" s="784"/>
      <c r="AC30" s="784"/>
      <c r="AD30" s="784"/>
      <c r="AE30" s="785"/>
      <c r="AF30" s="786">
        <v>77</v>
      </c>
      <c r="AG30" s="787"/>
      <c r="AH30" s="787"/>
      <c r="AI30" s="787"/>
      <c r="AJ30" s="788"/>
      <c r="AK30" s="834">
        <v>161</v>
      </c>
      <c r="AL30" s="830"/>
      <c r="AM30" s="830"/>
      <c r="AN30" s="830"/>
      <c r="AO30" s="830"/>
      <c r="AP30" s="830" t="s">
        <v>487</v>
      </c>
      <c r="AQ30" s="830"/>
      <c r="AR30" s="830"/>
      <c r="AS30" s="830"/>
      <c r="AT30" s="830"/>
      <c r="AU30" s="830">
        <v>161</v>
      </c>
      <c r="AV30" s="830"/>
      <c r="AW30" s="830"/>
      <c r="AX30" s="830"/>
      <c r="AY30" s="830"/>
      <c r="AZ30" s="831" t="s">
        <v>487</v>
      </c>
      <c r="BA30" s="831"/>
      <c r="BB30" s="831"/>
      <c r="BC30" s="831"/>
      <c r="BD30" s="831"/>
      <c r="BE30" s="832"/>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15">
      <c r="A31" s="242">
        <v>4</v>
      </c>
      <c r="B31" s="780" t="s">
        <v>392</v>
      </c>
      <c r="C31" s="781"/>
      <c r="D31" s="781"/>
      <c r="E31" s="781"/>
      <c r="F31" s="781"/>
      <c r="G31" s="781"/>
      <c r="H31" s="781"/>
      <c r="I31" s="781"/>
      <c r="J31" s="781"/>
      <c r="K31" s="781"/>
      <c r="L31" s="781"/>
      <c r="M31" s="781"/>
      <c r="N31" s="781"/>
      <c r="O31" s="781"/>
      <c r="P31" s="782"/>
      <c r="Q31" s="783">
        <v>81</v>
      </c>
      <c r="R31" s="784"/>
      <c r="S31" s="784"/>
      <c r="T31" s="784"/>
      <c r="U31" s="784"/>
      <c r="V31" s="784">
        <v>81</v>
      </c>
      <c r="W31" s="784"/>
      <c r="X31" s="784"/>
      <c r="Y31" s="784"/>
      <c r="Z31" s="784"/>
      <c r="AA31" s="784">
        <v>1</v>
      </c>
      <c r="AB31" s="784"/>
      <c r="AC31" s="784"/>
      <c r="AD31" s="784"/>
      <c r="AE31" s="785"/>
      <c r="AF31" s="786">
        <v>1</v>
      </c>
      <c r="AG31" s="787"/>
      <c r="AH31" s="787"/>
      <c r="AI31" s="787"/>
      <c r="AJ31" s="788"/>
      <c r="AK31" s="834">
        <v>29</v>
      </c>
      <c r="AL31" s="830"/>
      <c r="AM31" s="830"/>
      <c r="AN31" s="830"/>
      <c r="AO31" s="830"/>
      <c r="AP31" s="830" t="s">
        <v>487</v>
      </c>
      <c r="AQ31" s="830"/>
      <c r="AR31" s="830"/>
      <c r="AS31" s="830"/>
      <c r="AT31" s="830"/>
      <c r="AU31" s="830">
        <v>29</v>
      </c>
      <c r="AV31" s="830"/>
      <c r="AW31" s="830"/>
      <c r="AX31" s="830"/>
      <c r="AY31" s="830"/>
      <c r="AZ31" s="831" t="s">
        <v>487</v>
      </c>
      <c r="BA31" s="831"/>
      <c r="BB31" s="831"/>
      <c r="BC31" s="831"/>
      <c r="BD31" s="831"/>
      <c r="BE31" s="832"/>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15">
      <c r="A32" s="242">
        <v>5</v>
      </c>
      <c r="B32" s="780" t="s">
        <v>393</v>
      </c>
      <c r="C32" s="781"/>
      <c r="D32" s="781"/>
      <c r="E32" s="781"/>
      <c r="F32" s="781"/>
      <c r="G32" s="781"/>
      <c r="H32" s="781"/>
      <c r="I32" s="781"/>
      <c r="J32" s="781"/>
      <c r="K32" s="781"/>
      <c r="L32" s="781"/>
      <c r="M32" s="781"/>
      <c r="N32" s="781"/>
      <c r="O32" s="781"/>
      <c r="P32" s="782"/>
      <c r="Q32" s="783">
        <v>149</v>
      </c>
      <c r="R32" s="784"/>
      <c r="S32" s="784"/>
      <c r="T32" s="784"/>
      <c r="U32" s="784"/>
      <c r="V32" s="784">
        <v>142</v>
      </c>
      <c r="W32" s="784"/>
      <c r="X32" s="784"/>
      <c r="Y32" s="784"/>
      <c r="Z32" s="784"/>
      <c r="AA32" s="784">
        <v>8</v>
      </c>
      <c r="AB32" s="784"/>
      <c r="AC32" s="784"/>
      <c r="AD32" s="784"/>
      <c r="AE32" s="785"/>
      <c r="AF32" s="786">
        <v>44</v>
      </c>
      <c r="AG32" s="787"/>
      <c r="AH32" s="787"/>
      <c r="AI32" s="787"/>
      <c r="AJ32" s="788"/>
      <c r="AK32" s="834">
        <v>12</v>
      </c>
      <c r="AL32" s="830"/>
      <c r="AM32" s="830"/>
      <c r="AN32" s="830"/>
      <c r="AO32" s="830"/>
      <c r="AP32" s="830">
        <v>1445</v>
      </c>
      <c r="AQ32" s="830"/>
      <c r="AR32" s="830"/>
      <c r="AS32" s="830"/>
      <c r="AT32" s="830"/>
      <c r="AU32" s="830">
        <v>58</v>
      </c>
      <c r="AV32" s="830"/>
      <c r="AW32" s="830"/>
      <c r="AX32" s="830"/>
      <c r="AY32" s="830"/>
      <c r="AZ32" s="831" t="s">
        <v>487</v>
      </c>
      <c r="BA32" s="831"/>
      <c r="BB32" s="831"/>
      <c r="BC32" s="831"/>
      <c r="BD32" s="831"/>
      <c r="BE32" s="832" t="s">
        <v>394</v>
      </c>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15">
      <c r="A33" s="242">
        <v>6</v>
      </c>
      <c r="B33" s="780"/>
      <c r="C33" s="781"/>
      <c r="D33" s="781"/>
      <c r="E33" s="781"/>
      <c r="F33" s="781"/>
      <c r="G33" s="781"/>
      <c r="H33" s="781"/>
      <c r="I33" s="781"/>
      <c r="J33" s="781"/>
      <c r="K33" s="781"/>
      <c r="L33" s="781"/>
      <c r="M33" s="781"/>
      <c r="N33" s="781"/>
      <c r="O33" s="781"/>
      <c r="P33" s="782"/>
      <c r="Q33" s="783"/>
      <c r="R33" s="784"/>
      <c r="S33" s="784"/>
      <c r="T33" s="784"/>
      <c r="U33" s="784"/>
      <c r="V33" s="784"/>
      <c r="W33" s="784"/>
      <c r="X33" s="784"/>
      <c r="Y33" s="784"/>
      <c r="Z33" s="784"/>
      <c r="AA33" s="784"/>
      <c r="AB33" s="784"/>
      <c r="AC33" s="784"/>
      <c r="AD33" s="784"/>
      <c r="AE33" s="785"/>
      <c r="AF33" s="786"/>
      <c r="AG33" s="787"/>
      <c r="AH33" s="787"/>
      <c r="AI33" s="787"/>
      <c r="AJ33" s="788"/>
      <c r="AK33" s="834"/>
      <c r="AL33" s="830"/>
      <c r="AM33" s="830"/>
      <c r="AN33" s="830"/>
      <c r="AO33" s="830"/>
      <c r="AP33" s="830"/>
      <c r="AQ33" s="830"/>
      <c r="AR33" s="830"/>
      <c r="AS33" s="830"/>
      <c r="AT33" s="830"/>
      <c r="AU33" s="830"/>
      <c r="AV33" s="830"/>
      <c r="AW33" s="830"/>
      <c r="AX33" s="830"/>
      <c r="AY33" s="830"/>
      <c r="AZ33" s="831"/>
      <c r="BA33" s="831"/>
      <c r="BB33" s="831"/>
      <c r="BC33" s="831"/>
      <c r="BD33" s="831"/>
      <c r="BE33" s="832"/>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15">
      <c r="A34" s="242">
        <v>7</v>
      </c>
      <c r="B34" s="780"/>
      <c r="C34" s="781"/>
      <c r="D34" s="781"/>
      <c r="E34" s="781"/>
      <c r="F34" s="781"/>
      <c r="G34" s="781"/>
      <c r="H34" s="781"/>
      <c r="I34" s="781"/>
      <c r="J34" s="781"/>
      <c r="K34" s="781"/>
      <c r="L34" s="781"/>
      <c r="M34" s="781"/>
      <c r="N34" s="781"/>
      <c r="O34" s="781"/>
      <c r="P34" s="782"/>
      <c r="Q34" s="783"/>
      <c r="R34" s="784"/>
      <c r="S34" s="784"/>
      <c r="T34" s="784"/>
      <c r="U34" s="784"/>
      <c r="V34" s="784"/>
      <c r="W34" s="784"/>
      <c r="X34" s="784"/>
      <c r="Y34" s="784"/>
      <c r="Z34" s="784"/>
      <c r="AA34" s="784"/>
      <c r="AB34" s="784"/>
      <c r="AC34" s="784"/>
      <c r="AD34" s="784"/>
      <c r="AE34" s="785"/>
      <c r="AF34" s="786"/>
      <c r="AG34" s="787"/>
      <c r="AH34" s="787"/>
      <c r="AI34" s="787"/>
      <c r="AJ34" s="788"/>
      <c r="AK34" s="834"/>
      <c r="AL34" s="830"/>
      <c r="AM34" s="830"/>
      <c r="AN34" s="830"/>
      <c r="AO34" s="830"/>
      <c r="AP34" s="830"/>
      <c r="AQ34" s="830"/>
      <c r="AR34" s="830"/>
      <c r="AS34" s="830"/>
      <c r="AT34" s="830"/>
      <c r="AU34" s="830"/>
      <c r="AV34" s="830"/>
      <c r="AW34" s="830"/>
      <c r="AX34" s="830"/>
      <c r="AY34" s="830"/>
      <c r="AZ34" s="831"/>
      <c r="BA34" s="831"/>
      <c r="BB34" s="831"/>
      <c r="BC34" s="831"/>
      <c r="BD34" s="831"/>
      <c r="BE34" s="832"/>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15">
      <c r="A35" s="242">
        <v>8</v>
      </c>
      <c r="B35" s="780"/>
      <c r="C35" s="781"/>
      <c r="D35" s="781"/>
      <c r="E35" s="781"/>
      <c r="F35" s="781"/>
      <c r="G35" s="781"/>
      <c r="H35" s="781"/>
      <c r="I35" s="781"/>
      <c r="J35" s="781"/>
      <c r="K35" s="781"/>
      <c r="L35" s="781"/>
      <c r="M35" s="781"/>
      <c r="N35" s="781"/>
      <c r="O35" s="781"/>
      <c r="P35" s="782"/>
      <c r="Q35" s="783"/>
      <c r="R35" s="784"/>
      <c r="S35" s="784"/>
      <c r="T35" s="784"/>
      <c r="U35" s="784"/>
      <c r="V35" s="784"/>
      <c r="W35" s="784"/>
      <c r="X35" s="784"/>
      <c r="Y35" s="784"/>
      <c r="Z35" s="784"/>
      <c r="AA35" s="784"/>
      <c r="AB35" s="784"/>
      <c r="AC35" s="784"/>
      <c r="AD35" s="784"/>
      <c r="AE35" s="785"/>
      <c r="AF35" s="786"/>
      <c r="AG35" s="787"/>
      <c r="AH35" s="787"/>
      <c r="AI35" s="787"/>
      <c r="AJ35" s="788"/>
      <c r="AK35" s="834"/>
      <c r="AL35" s="830"/>
      <c r="AM35" s="830"/>
      <c r="AN35" s="830"/>
      <c r="AO35" s="830"/>
      <c r="AP35" s="830"/>
      <c r="AQ35" s="830"/>
      <c r="AR35" s="830"/>
      <c r="AS35" s="830"/>
      <c r="AT35" s="830"/>
      <c r="AU35" s="830"/>
      <c r="AV35" s="830"/>
      <c r="AW35" s="830"/>
      <c r="AX35" s="830"/>
      <c r="AY35" s="830"/>
      <c r="AZ35" s="831"/>
      <c r="BA35" s="831"/>
      <c r="BB35" s="831"/>
      <c r="BC35" s="831"/>
      <c r="BD35" s="831"/>
      <c r="BE35" s="832"/>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15">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15">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15">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15">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15">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15">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15">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15">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15">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15">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15">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15">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15">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15">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15">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15">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15">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15">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15">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15">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15">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15">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15">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15">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15">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15">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395</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
      <c r="A63" s="240" t="s">
        <v>377</v>
      </c>
      <c r="B63" s="789" t="s">
        <v>396</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129</v>
      </c>
      <c r="AG63" s="844"/>
      <c r="AH63" s="844"/>
      <c r="AI63" s="844"/>
      <c r="AJ63" s="845"/>
      <c r="AK63" s="846"/>
      <c r="AL63" s="841"/>
      <c r="AM63" s="841"/>
      <c r="AN63" s="841"/>
      <c r="AO63" s="841"/>
      <c r="AP63" s="844">
        <v>1447</v>
      </c>
      <c r="AQ63" s="844"/>
      <c r="AR63" s="844"/>
      <c r="AS63" s="844"/>
      <c r="AT63" s="844"/>
      <c r="AU63" s="844">
        <v>572</v>
      </c>
      <c r="AV63" s="844"/>
      <c r="AW63" s="844"/>
      <c r="AX63" s="844"/>
      <c r="AY63" s="844"/>
      <c r="AZ63" s="848"/>
      <c r="BA63" s="848"/>
      <c r="BB63" s="848"/>
      <c r="BC63" s="848"/>
      <c r="BD63" s="848"/>
      <c r="BE63" s="849"/>
      <c r="BF63" s="849"/>
      <c r="BG63" s="849"/>
      <c r="BH63" s="849"/>
      <c r="BI63" s="850"/>
      <c r="BJ63" s="851" t="s">
        <v>122</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
      <c r="A65" s="232" t="s">
        <v>397</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15">
      <c r="A66" s="727" t="s">
        <v>398</v>
      </c>
      <c r="B66" s="728"/>
      <c r="C66" s="728"/>
      <c r="D66" s="728"/>
      <c r="E66" s="728"/>
      <c r="F66" s="728"/>
      <c r="G66" s="728"/>
      <c r="H66" s="728"/>
      <c r="I66" s="728"/>
      <c r="J66" s="728"/>
      <c r="K66" s="728"/>
      <c r="L66" s="728"/>
      <c r="M66" s="728"/>
      <c r="N66" s="728"/>
      <c r="O66" s="728"/>
      <c r="P66" s="729"/>
      <c r="Q66" s="733" t="s">
        <v>381</v>
      </c>
      <c r="R66" s="734"/>
      <c r="S66" s="734"/>
      <c r="T66" s="734"/>
      <c r="U66" s="735"/>
      <c r="V66" s="733" t="s">
        <v>382</v>
      </c>
      <c r="W66" s="734"/>
      <c r="X66" s="734"/>
      <c r="Y66" s="734"/>
      <c r="Z66" s="735"/>
      <c r="AA66" s="733" t="s">
        <v>383</v>
      </c>
      <c r="AB66" s="734"/>
      <c r="AC66" s="734"/>
      <c r="AD66" s="734"/>
      <c r="AE66" s="735"/>
      <c r="AF66" s="854" t="s">
        <v>384</v>
      </c>
      <c r="AG66" s="815"/>
      <c r="AH66" s="815"/>
      <c r="AI66" s="815"/>
      <c r="AJ66" s="855"/>
      <c r="AK66" s="733" t="s">
        <v>385</v>
      </c>
      <c r="AL66" s="728"/>
      <c r="AM66" s="728"/>
      <c r="AN66" s="728"/>
      <c r="AO66" s="729"/>
      <c r="AP66" s="733" t="s">
        <v>386</v>
      </c>
      <c r="AQ66" s="734"/>
      <c r="AR66" s="734"/>
      <c r="AS66" s="734"/>
      <c r="AT66" s="735"/>
      <c r="AU66" s="733" t="s">
        <v>399</v>
      </c>
      <c r="AV66" s="734"/>
      <c r="AW66" s="734"/>
      <c r="AX66" s="734"/>
      <c r="AY66" s="735"/>
      <c r="AZ66" s="733" t="s">
        <v>365</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15">
      <c r="A68" s="236">
        <v>1</v>
      </c>
      <c r="B68" s="869" t="s">
        <v>549</v>
      </c>
      <c r="C68" s="870"/>
      <c r="D68" s="870"/>
      <c r="E68" s="870"/>
      <c r="F68" s="870"/>
      <c r="G68" s="870"/>
      <c r="H68" s="870"/>
      <c r="I68" s="870"/>
      <c r="J68" s="870"/>
      <c r="K68" s="870"/>
      <c r="L68" s="870"/>
      <c r="M68" s="870"/>
      <c r="N68" s="870"/>
      <c r="O68" s="870"/>
      <c r="P68" s="871"/>
      <c r="Q68" s="872">
        <v>5908</v>
      </c>
      <c r="R68" s="866"/>
      <c r="S68" s="866"/>
      <c r="T68" s="866"/>
      <c r="U68" s="866"/>
      <c r="V68" s="866">
        <v>3386</v>
      </c>
      <c r="W68" s="866"/>
      <c r="X68" s="866"/>
      <c r="Y68" s="866"/>
      <c r="Z68" s="866"/>
      <c r="AA68" s="866">
        <v>2522</v>
      </c>
      <c r="AB68" s="866"/>
      <c r="AC68" s="866"/>
      <c r="AD68" s="866"/>
      <c r="AE68" s="866"/>
      <c r="AF68" s="866">
        <v>2522</v>
      </c>
      <c r="AG68" s="866"/>
      <c r="AH68" s="866"/>
      <c r="AI68" s="866"/>
      <c r="AJ68" s="866"/>
      <c r="AK68" s="866" t="s">
        <v>557</v>
      </c>
      <c r="AL68" s="866"/>
      <c r="AM68" s="866"/>
      <c r="AN68" s="866"/>
      <c r="AO68" s="866"/>
      <c r="AP68" s="866" t="s">
        <v>557</v>
      </c>
      <c r="AQ68" s="866"/>
      <c r="AR68" s="866"/>
      <c r="AS68" s="866"/>
      <c r="AT68" s="866"/>
      <c r="AU68" s="866" t="s">
        <v>557</v>
      </c>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15">
      <c r="A69" s="238">
        <v>2</v>
      </c>
      <c r="B69" s="873" t="s">
        <v>550</v>
      </c>
      <c r="C69" s="874"/>
      <c r="D69" s="874"/>
      <c r="E69" s="874"/>
      <c r="F69" s="874"/>
      <c r="G69" s="874"/>
      <c r="H69" s="874"/>
      <c r="I69" s="874"/>
      <c r="J69" s="874"/>
      <c r="K69" s="874"/>
      <c r="L69" s="874"/>
      <c r="M69" s="874"/>
      <c r="N69" s="874"/>
      <c r="O69" s="874"/>
      <c r="P69" s="875"/>
      <c r="Q69" s="876">
        <v>734</v>
      </c>
      <c r="R69" s="830"/>
      <c r="S69" s="830"/>
      <c r="T69" s="830"/>
      <c r="U69" s="830"/>
      <c r="V69" s="830">
        <v>624</v>
      </c>
      <c r="W69" s="830"/>
      <c r="X69" s="830"/>
      <c r="Y69" s="830"/>
      <c r="Z69" s="830"/>
      <c r="AA69" s="830">
        <v>110</v>
      </c>
      <c r="AB69" s="830"/>
      <c r="AC69" s="830"/>
      <c r="AD69" s="830"/>
      <c r="AE69" s="830"/>
      <c r="AF69" s="830">
        <v>50</v>
      </c>
      <c r="AG69" s="830"/>
      <c r="AH69" s="830"/>
      <c r="AI69" s="830"/>
      <c r="AJ69" s="830"/>
      <c r="AK69" s="830" t="s">
        <v>557</v>
      </c>
      <c r="AL69" s="830"/>
      <c r="AM69" s="830"/>
      <c r="AN69" s="830"/>
      <c r="AO69" s="830"/>
      <c r="AP69" s="830">
        <v>162</v>
      </c>
      <c r="AQ69" s="830"/>
      <c r="AR69" s="830"/>
      <c r="AS69" s="830"/>
      <c r="AT69" s="830"/>
      <c r="AU69" s="830">
        <v>33</v>
      </c>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15">
      <c r="A70" s="238">
        <v>3</v>
      </c>
      <c r="B70" s="873" t="s">
        <v>551</v>
      </c>
      <c r="C70" s="874"/>
      <c r="D70" s="874"/>
      <c r="E70" s="874"/>
      <c r="F70" s="874"/>
      <c r="G70" s="874"/>
      <c r="H70" s="874"/>
      <c r="I70" s="874"/>
      <c r="J70" s="874"/>
      <c r="K70" s="874"/>
      <c r="L70" s="874"/>
      <c r="M70" s="874"/>
      <c r="N70" s="874"/>
      <c r="O70" s="874"/>
      <c r="P70" s="875"/>
      <c r="Q70" s="876">
        <v>895</v>
      </c>
      <c r="R70" s="830"/>
      <c r="S70" s="830"/>
      <c r="T70" s="830"/>
      <c r="U70" s="830"/>
      <c r="V70" s="830">
        <v>875</v>
      </c>
      <c r="W70" s="830"/>
      <c r="X70" s="830"/>
      <c r="Y70" s="830"/>
      <c r="Z70" s="830"/>
      <c r="AA70" s="830">
        <v>20</v>
      </c>
      <c r="AB70" s="830"/>
      <c r="AC70" s="830"/>
      <c r="AD70" s="830"/>
      <c r="AE70" s="830"/>
      <c r="AF70" s="830">
        <v>20</v>
      </c>
      <c r="AG70" s="830"/>
      <c r="AH70" s="830"/>
      <c r="AI70" s="830"/>
      <c r="AJ70" s="830"/>
      <c r="AK70" s="830">
        <v>60</v>
      </c>
      <c r="AL70" s="830"/>
      <c r="AM70" s="830"/>
      <c r="AN70" s="830"/>
      <c r="AO70" s="830"/>
      <c r="AP70" s="830" t="s">
        <v>557</v>
      </c>
      <c r="AQ70" s="830"/>
      <c r="AR70" s="830"/>
      <c r="AS70" s="830"/>
      <c r="AT70" s="830"/>
      <c r="AU70" s="830" t="s">
        <v>557</v>
      </c>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15">
      <c r="A71" s="238">
        <v>4</v>
      </c>
      <c r="B71" s="873" t="s">
        <v>552</v>
      </c>
      <c r="C71" s="874"/>
      <c r="D71" s="874"/>
      <c r="E71" s="874"/>
      <c r="F71" s="874"/>
      <c r="G71" s="874"/>
      <c r="H71" s="874"/>
      <c r="I71" s="874"/>
      <c r="J71" s="874"/>
      <c r="K71" s="874"/>
      <c r="L71" s="874"/>
      <c r="M71" s="874"/>
      <c r="N71" s="874"/>
      <c r="O71" s="874"/>
      <c r="P71" s="875"/>
      <c r="Q71" s="876">
        <v>8423</v>
      </c>
      <c r="R71" s="830"/>
      <c r="S71" s="830"/>
      <c r="T71" s="830"/>
      <c r="U71" s="830"/>
      <c r="V71" s="830">
        <v>8260</v>
      </c>
      <c r="W71" s="830"/>
      <c r="X71" s="830"/>
      <c r="Y71" s="830"/>
      <c r="Z71" s="830"/>
      <c r="AA71" s="830">
        <v>163</v>
      </c>
      <c r="AB71" s="830"/>
      <c r="AC71" s="830"/>
      <c r="AD71" s="830"/>
      <c r="AE71" s="830"/>
      <c r="AF71" s="830">
        <v>155</v>
      </c>
      <c r="AG71" s="830"/>
      <c r="AH71" s="830"/>
      <c r="AI71" s="830"/>
      <c r="AJ71" s="830"/>
      <c r="AK71" s="830" t="s">
        <v>557</v>
      </c>
      <c r="AL71" s="830"/>
      <c r="AM71" s="830"/>
      <c r="AN71" s="830"/>
      <c r="AO71" s="830"/>
      <c r="AP71" s="830">
        <v>5509</v>
      </c>
      <c r="AQ71" s="830"/>
      <c r="AR71" s="830"/>
      <c r="AS71" s="830"/>
      <c r="AT71" s="830"/>
      <c r="AU71" s="830">
        <v>61</v>
      </c>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15">
      <c r="A72" s="238">
        <v>5</v>
      </c>
      <c r="B72" s="873" t="s">
        <v>553</v>
      </c>
      <c r="C72" s="874"/>
      <c r="D72" s="874"/>
      <c r="E72" s="874"/>
      <c r="F72" s="874"/>
      <c r="G72" s="874"/>
      <c r="H72" s="874"/>
      <c r="I72" s="874"/>
      <c r="J72" s="874"/>
      <c r="K72" s="874"/>
      <c r="L72" s="874"/>
      <c r="M72" s="874"/>
      <c r="N72" s="874"/>
      <c r="O72" s="874"/>
      <c r="P72" s="875"/>
      <c r="Q72" s="876">
        <v>13</v>
      </c>
      <c r="R72" s="830"/>
      <c r="S72" s="830"/>
      <c r="T72" s="830"/>
      <c r="U72" s="830"/>
      <c r="V72" s="830">
        <v>4</v>
      </c>
      <c r="W72" s="830"/>
      <c r="X72" s="830"/>
      <c r="Y72" s="830"/>
      <c r="Z72" s="830"/>
      <c r="AA72" s="830">
        <v>9</v>
      </c>
      <c r="AB72" s="830"/>
      <c r="AC72" s="830"/>
      <c r="AD72" s="830"/>
      <c r="AE72" s="830"/>
      <c r="AF72" s="830">
        <v>9</v>
      </c>
      <c r="AG72" s="830"/>
      <c r="AH72" s="830"/>
      <c r="AI72" s="830"/>
      <c r="AJ72" s="830"/>
      <c r="AK72" s="830" t="s">
        <v>557</v>
      </c>
      <c r="AL72" s="830"/>
      <c r="AM72" s="830"/>
      <c r="AN72" s="830"/>
      <c r="AO72" s="830"/>
      <c r="AP72" s="830" t="s">
        <v>557</v>
      </c>
      <c r="AQ72" s="830"/>
      <c r="AR72" s="830"/>
      <c r="AS72" s="830"/>
      <c r="AT72" s="830"/>
      <c r="AU72" s="830" t="s">
        <v>557</v>
      </c>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15">
      <c r="A73" s="238">
        <v>6</v>
      </c>
      <c r="B73" s="873" t="s">
        <v>554</v>
      </c>
      <c r="C73" s="874"/>
      <c r="D73" s="874"/>
      <c r="E73" s="874"/>
      <c r="F73" s="874"/>
      <c r="G73" s="874"/>
      <c r="H73" s="874"/>
      <c r="I73" s="874"/>
      <c r="J73" s="874"/>
      <c r="K73" s="874"/>
      <c r="L73" s="874"/>
      <c r="M73" s="874"/>
      <c r="N73" s="874"/>
      <c r="O73" s="874"/>
      <c r="P73" s="875"/>
      <c r="Q73" s="876">
        <v>127</v>
      </c>
      <c r="R73" s="830"/>
      <c r="S73" s="830"/>
      <c r="T73" s="830"/>
      <c r="U73" s="830"/>
      <c r="V73" s="830">
        <v>122</v>
      </c>
      <c r="W73" s="830"/>
      <c r="X73" s="830"/>
      <c r="Y73" s="830"/>
      <c r="Z73" s="830"/>
      <c r="AA73" s="830">
        <v>5</v>
      </c>
      <c r="AB73" s="830"/>
      <c r="AC73" s="830"/>
      <c r="AD73" s="830"/>
      <c r="AE73" s="830"/>
      <c r="AF73" s="830">
        <v>5</v>
      </c>
      <c r="AG73" s="830"/>
      <c r="AH73" s="830"/>
      <c r="AI73" s="830"/>
      <c r="AJ73" s="830"/>
      <c r="AK73" s="830">
        <v>10</v>
      </c>
      <c r="AL73" s="830"/>
      <c r="AM73" s="830"/>
      <c r="AN73" s="830"/>
      <c r="AO73" s="830"/>
      <c r="AP73" s="830" t="s">
        <v>557</v>
      </c>
      <c r="AQ73" s="830"/>
      <c r="AR73" s="830"/>
      <c r="AS73" s="830"/>
      <c r="AT73" s="830"/>
      <c r="AU73" s="830" t="s">
        <v>557</v>
      </c>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15">
      <c r="A74" s="238">
        <v>7</v>
      </c>
      <c r="B74" s="873" t="s">
        <v>555</v>
      </c>
      <c r="C74" s="874"/>
      <c r="D74" s="874"/>
      <c r="E74" s="874"/>
      <c r="F74" s="874"/>
      <c r="G74" s="874"/>
      <c r="H74" s="874"/>
      <c r="I74" s="874"/>
      <c r="J74" s="874"/>
      <c r="K74" s="874"/>
      <c r="L74" s="874"/>
      <c r="M74" s="874"/>
      <c r="N74" s="874"/>
      <c r="O74" s="874"/>
      <c r="P74" s="875"/>
      <c r="Q74" s="876">
        <v>617</v>
      </c>
      <c r="R74" s="830"/>
      <c r="S74" s="830"/>
      <c r="T74" s="830"/>
      <c r="U74" s="830"/>
      <c r="V74" s="830">
        <v>567</v>
      </c>
      <c r="W74" s="830"/>
      <c r="X74" s="830"/>
      <c r="Y74" s="830"/>
      <c r="Z74" s="830"/>
      <c r="AA74" s="830">
        <v>51</v>
      </c>
      <c r="AB74" s="830"/>
      <c r="AC74" s="830"/>
      <c r="AD74" s="830"/>
      <c r="AE74" s="830"/>
      <c r="AF74" s="830">
        <v>51</v>
      </c>
      <c r="AG74" s="830"/>
      <c r="AH74" s="830"/>
      <c r="AI74" s="830"/>
      <c r="AJ74" s="830"/>
      <c r="AK74" s="830">
        <v>39</v>
      </c>
      <c r="AL74" s="830"/>
      <c r="AM74" s="830"/>
      <c r="AN74" s="830"/>
      <c r="AO74" s="830"/>
      <c r="AP74" s="830" t="s">
        <v>557</v>
      </c>
      <c r="AQ74" s="830"/>
      <c r="AR74" s="830"/>
      <c r="AS74" s="830"/>
      <c r="AT74" s="830"/>
      <c r="AU74" s="830" t="s">
        <v>557</v>
      </c>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15">
      <c r="A75" s="238">
        <v>8</v>
      </c>
      <c r="B75" s="873" t="s">
        <v>556</v>
      </c>
      <c r="C75" s="874"/>
      <c r="D75" s="874"/>
      <c r="E75" s="874"/>
      <c r="F75" s="874"/>
      <c r="G75" s="874"/>
      <c r="H75" s="874"/>
      <c r="I75" s="874"/>
      <c r="J75" s="874"/>
      <c r="K75" s="874"/>
      <c r="L75" s="874"/>
      <c r="M75" s="874"/>
      <c r="N75" s="874"/>
      <c r="O75" s="874"/>
      <c r="P75" s="875"/>
      <c r="Q75" s="877">
        <v>177493</v>
      </c>
      <c r="R75" s="878"/>
      <c r="S75" s="878"/>
      <c r="T75" s="878"/>
      <c r="U75" s="834"/>
      <c r="V75" s="879">
        <v>175048</v>
      </c>
      <c r="W75" s="878"/>
      <c r="X75" s="878"/>
      <c r="Y75" s="878"/>
      <c r="Z75" s="834"/>
      <c r="AA75" s="879">
        <v>2445</v>
      </c>
      <c r="AB75" s="878"/>
      <c r="AC75" s="878"/>
      <c r="AD75" s="878"/>
      <c r="AE75" s="834"/>
      <c r="AF75" s="879">
        <v>2442</v>
      </c>
      <c r="AG75" s="878"/>
      <c r="AH75" s="878"/>
      <c r="AI75" s="878"/>
      <c r="AJ75" s="834"/>
      <c r="AK75" s="879">
        <v>6094</v>
      </c>
      <c r="AL75" s="878"/>
      <c r="AM75" s="878"/>
      <c r="AN75" s="878"/>
      <c r="AO75" s="834"/>
      <c r="AP75" s="830" t="s">
        <v>557</v>
      </c>
      <c r="AQ75" s="830"/>
      <c r="AR75" s="830"/>
      <c r="AS75" s="830"/>
      <c r="AT75" s="830"/>
      <c r="AU75" s="830" t="s">
        <v>557</v>
      </c>
      <c r="AV75" s="830"/>
      <c r="AW75" s="830"/>
      <c r="AX75" s="830"/>
      <c r="AY75" s="830"/>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15">
      <c r="A76" s="238">
        <v>9</v>
      </c>
      <c r="B76" s="873"/>
      <c r="C76" s="874"/>
      <c r="D76" s="874"/>
      <c r="E76" s="874"/>
      <c r="F76" s="874"/>
      <c r="G76" s="874"/>
      <c r="H76" s="874"/>
      <c r="I76" s="874"/>
      <c r="J76" s="874"/>
      <c r="K76" s="874"/>
      <c r="L76" s="874"/>
      <c r="M76" s="874"/>
      <c r="N76" s="874"/>
      <c r="O76" s="874"/>
      <c r="P76" s="875"/>
      <c r="Q76" s="877"/>
      <c r="R76" s="878"/>
      <c r="S76" s="878"/>
      <c r="T76" s="878"/>
      <c r="U76" s="834"/>
      <c r="V76" s="879"/>
      <c r="W76" s="878"/>
      <c r="X76" s="878"/>
      <c r="Y76" s="878"/>
      <c r="Z76" s="834"/>
      <c r="AA76" s="879"/>
      <c r="AB76" s="878"/>
      <c r="AC76" s="878"/>
      <c r="AD76" s="878"/>
      <c r="AE76" s="834"/>
      <c r="AF76" s="879"/>
      <c r="AG76" s="878"/>
      <c r="AH76" s="878"/>
      <c r="AI76" s="878"/>
      <c r="AJ76" s="834"/>
      <c r="AK76" s="879"/>
      <c r="AL76" s="878"/>
      <c r="AM76" s="878"/>
      <c r="AN76" s="878"/>
      <c r="AO76" s="834"/>
      <c r="AP76" s="879"/>
      <c r="AQ76" s="878"/>
      <c r="AR76" s="878"/>
      <c r="AS76" s="878"/>
      <c r="AT76" s="834"/>
      <c r="AU76" s="879"/>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15">
      <c r="A77" s="238">
        <v>10</v>
      </c>
      <c r="B77" s="873"/>
      <c r="C77" s="874"/>
      <c r="D77" s="874"/>
      <c r="E77" s="874"/>
      <c r="F77" s="874"/>
      <c r="G77" s="874"/>
      <c r="H77" s="874"/>
      <c r="I77" s="874"/>
      <c r="J77" s="874"/>
      <c r="K77" s="874"/>
      <c r="L77" s="874"/>
      <c r="M77" s="874"/>
      <c r="N77" s="874"/>
      <c r="O77" s="874"/>
      <c r="P77" s="875"/>
      <c r="Q77" s="877"/>
      <c r="R77" s="878"/>
      <c r="S77" s="878"/>
      <c r="T77" s="878"/>
      <c r="U77" s="834"/>
      <c r="V77" s="879"/>
      <c r="W77" s="878"/>
      <c r="X77" s="878"/>
      <c r="Y77" s="878"/>
      <c r="Z77" s="834"/>
      <c r="AA77" s="879"/>
      <c r="AB77" s="878"/>
      <c r="AC77" s="878"/>
      <c r="AD77" s="878"/>
      <c r="AE77" s="834"/>
      <c r="AF77" s="879"/>
      <c r="AG77" s="878"/>
      <c r="AH77" s="878"/>
      <c r="AI77" s="878"/>
      <c r="AJ77" s="834"/>
      <c r="AK77" s="879"/>
      <c r="AL77" s="878"/>
      <c r="AM77" s="878"/>
      <c r="AN77" s="878"/>
      <c r="AO77" s="834"/>
      <c r="AP77" s="879"/>
      <c r="AQ77" s="878"/>
      <c r="AR77" s="878"/>
      <c r="AS77" s="878"/>
      <c r="AT77" s="834"/>
      <c r="AU77" s="879"/>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15">
      <c r="A78" s="238">
        <v>11</v>
      </c>
      <c r="B78" s="873"/>
      <c r="C78" s="874"/>
      <c r="D78" s="874"/>
      <c r="E78" s="874"/>
      <c r="F78" s="874"/>
      <c r="G78" s="874"/>
      <c r="H78" s="874"/>
      <c r="I78" s="874"/>
      <c r="J78" s="874"/>
      <c r="K78" s="874"/>
      <c r="L78" s="874"/>
      <c r="M78" s="874"/>
      <c r="N78" s="874"/>
      <c r="O78" s="874"/>
      <c r="P78" s="875"/>
      <c r="Q78" s="876"/>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15">
      <c r="A79" s="238">
        <v>12</v>
      </c>
      <c r="B79" s="873"/>
      <c r="C79" s="874"/>
      <c r="D79" s="874"/>
      <c r="E79" s="874"/>
      <c r="F79" s="874"/>
      <c r="G79" s="874"/>
      <c r="H79" s="874"/>
      <c r="I79" s="874"/>
      <c r="J79" s="874"/>
      <c r="K79" s="874"/>
      <c r="L79" s="874"/>
      <c r="M79" s="874"/>
      <c r="N79" s="874"/>
      <c r="O79" s="874"/>
      <c r="P79" s="875"/>
      <c r="Q79" s="876"/>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15">
      <c r="A80" s="238">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15">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15">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15">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15">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15">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15">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15">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
      <c r="A88" s="240" t="s">
        <v>377</v>
      </c>
      <c r="B88" s="789" t="s">
        <v>400</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v>5254</v>
      </c>
      <c r="AG88" s="844"/>
      <c r="AH88" s="844"/>
      <c r="AI88" s="844"/>
      <c r="AJ88" s="844"/>
      <c r="AK88" s="841"/>
      <c r="AL88" s="841"/>
      <c r="AM88" s="841"/>
      <c r="AN88" s="841"/>
      <c r="AO88" s="841"/>
      <c r="AP88" s="844">
        <v>5671</v>
      </c>
      <c r="AQ88" s="844"/>
      <c r="AR88" s="844"/>
      <c r="AS88" s="844"/>
      <c r="AT88" s="844"/>
      <c r="AU88" s="844">
        <v>94</v>
      </c>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377</v>
      </c>
      <c r="BR102" s="789" t="s">
        <v>401</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v>29</v>
      </c>
      <c r="CS102" s="852"/>
      <c r="CT102" s="852"/>
      <c r="CU102" s="852"/>
      <c r="CV102" s="891"/>
      <c r="CW102" s="890">
        <v>116</v>
      </c>
      <c r="CX102" s="852"/>
      <c r="CY102" s="852"/>
      <c r="CZ102" s="852"/>
      <c r="DA102" s="891"/>
      <c r="DB102" s="890"/>
      <c r="DC102" s="852"/>
      <c r="DD102" s="852"/>
      <c r="DE102" s="852"/>
      <c r="DF102" s="891"/>
      <c r="DG102" s="890"/>
      <c r="DH102" s="852"/>
      <c r="DI102" s="852"/>
      <c r="DJ102" s="852"/>
      <c r="DK102" s="891"/>
      <c r="DL102" s="890"/>
      <c r="DM102" s="852"/>
      <c r="DN102" s="852"/>
      <c r="DO102" s="852"/>
      <c r="DP102" s="891"/>
      <c r="DQ102" s="890"/>
      <c r="DR102" s="852"/>
      <c r="DS102" s="852"/>
      <c r="DT102" s="852"/>
      <c r="DU102" s="891"/>
      <c r="DV102" s="789"/>
      <c r="DW102" s="790"/>
      <c r="DX102" s="790"/>
      <c r="DY102" s="790"/>
      <c r="DZ102" s="914"/>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402</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403</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404</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405</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17" t="s">
        <v>406</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407</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15">
      <c r="A109" s="912" t="s">
        <v>408</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409</v>
      </c>
      <c r="AB109" s="893"/>
      <c r="AC109" s="893"/>
      <c r="AD109" s="893"/>
      <c r="AE109" s="894"/>
      <c r="AF109" s="892" t="s">
        <v>410</v>
      </c>
      <c r="AG109" s="893"/>
      <c r="AH109" s="893"/>
      <c r="AI109" s="893"/>
      <c r="AJ109" s="894"/>
      <c r="AK109" s="892" t="s">
        <v>295</v>
      </c>
      <c r="AL109" s="893"/>
      <c r="AM109" s="893"/>
      <c r="AN109" s="893"/>
      <c r="AO109" s="894"/>
      <c r="AP109" s="892" t="s">
        <v>411</v>
      </c>
      <c r="AQ109" s="893"/>
      <c r="AR109" s="893"/>
      <c r="AS109" s="893"/>
      <c r="AT109" s="895"/>
      <c r="AU109" s="912" t="s">
        <v>408</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409</v>
      </c>
      <c r="BR109" s="893"/>
      <c r="BS109" s="893"/>
      <c r="BT109" s="893"/>
      <c r="BU109" s="894"/>
      <c r="BV109" s="892" t="s">
        <v>410</v>
      </c>
      <c r="BW109" s="893"/>
      <c r="BX109" s="893"/>
      <c r="BY109" s="893"/>
      <c r="BZ109" s="894"/>
      <c r="CA109" s="892" t="s">
        <v>295</v>
      </c>
      <c r="CB109" s="893"/>
      <c r="CC109" s="893"/>
      <c r="CD109" s="893"/>
      <c r="CE109" s="894"/>
      <c r="CF109" s="913" t="s">
        <v>411</v>
      </c>
      <c r="CG109" s="913"/>
      <c r="CH109" s="913"/>
      <c r="CI109" s="913"/>
      <c r="CJ109" s="913"/>
      <c r="CK109" s="892" t="s">
        <v>412</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409</v>
      </c>
      <c r="DH109" s="893"/>
      <c r="DI109" s="893"/>
      <c r="DJ109" s="893"/>
      <c r="DK109" s="894"/>
      <c r="DL109" s="892" t="s">
        <v>410</v>
      </c>
      <c r="DM109" s="893"/>
      <c r="DN109" s="893"/>
      <c r="DO109" s="893"/>
      <c r="DP109" s="894"/>
      <c r="DQ109" s="892" t="s">
        <v>295</v>
      </c>
      <c r="DR109" s="893"/>
      <c r="DS109" s="893"/>
      <c r="DT109" s="893"/>
      <c r="DU109" s="894"/>
      <c r="DV109" s="892" t="s">
        <v>411</v>
      </c>
      <c r="DW109" s="893"/>
      <c r="DX109" s="893"/>
      <c r="DY109" s="893"/>
      <c r="DZ109" s="895"/>
    </row>
    <row r="110" spans="1:131" s="230" customFormat="1" ht="26.25" customHeight="1" x14ac:dyDescent="0.15">
      <c r="A110" s="896" t="s">
        <v>413</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571192</v>
      </c>
      <c r="AB110" s="900"/>
      <c r="AC110" s="900"/>
      <c r="AD110" s="900"/>
      <c r="AE110" s="901"/>
      <c r="AF110" s="902">
        <v>511701</v>
      </c>
      <c r="AG110" s="900"/>
      <c r="AH110" s="900"/>
      <c r="AI110" s="900"/>
      <c r="AJ110" s="901"/>
      <c r="AK110" s="902">
        <v>534970</v>
      </c>
      <c r="AL110" s="900"/>
      <c r="AM110" s="900"/>
      <c r="AN110" s="900"/>
      <c r="AO110" s="901"/>
      <c r="AP110" s="903">
        <v>20.100000000000001</v>
      </c>
      <c r="AQ110" s="904"/>
      <c r="AR110" s="904"/>
      <c r="AS110" s="904"/>
      <c r="AT110" s="905"/>
      <c r="AU110" s="906" t="s">
        <v>69</v>
      </c>
      <c r="AV110" s="907"/>
      <c r="AW110" s="907"/>
      <c r="AX110" s="907"/>
      <c r="AY110" s="907"/>
      <c r="AZ110" s="929" t="s">
        <v>414</v>
      </c>
      <c r="BA110" s="897"/>
      <c r="BB110" s="897"/>
      <c r="BC110" s="897"/>
      <c r="BD110" s="897"/>
      <c r="BE110" s="897"/>
      <c r="BF110" s="897"/>
      <c r="BG110" s="897"/>
      <c r="BH110" s="897"/>
      <c r="BI110" s="897"/>
      <c r="BJ110" s="897"/>
      <c r="BK110" s="897"/>
      <c r="BL110" s="897"/>
      <c r="BM110" s="897"/>
      <c r="BN110" s="897"/>
      <c r="BO110" s="897"/>
      <c r="BP110" s="898"/>
      <c r="BQ110" s="930">
        <v>5369625</v>
      </c>
      <c r="BR110" s="931"/>
      <c r="BS110" s="931"/>
      <c r="BT110" s="931"/>
      <c r="BU110" s="931"/>
      <c r="BV110" s="931">
        <v>5289419</v>
      </c>
      <c r="BW110" s="931"/>
      <c r="BX110" s="931"/>
      <c r="BY110" s="931"/>
      <c r="BZ110" s="931"/>
      <c r="CA110" s="931">
        <v>5158185</v>
      </c>
      <c r="CB110" s="931"/>
      <c r="CC110" s="931"/>
      <c r="CD110" s="931"/>
      <c r="CE110" s="931"/>
      <c r="CF110" s="944">
        <v>193.5</v>
      </c>
      <c r="CG110" s="945"/>
      <c r="CH110" s="945"/>
      <c r="CI110" s="945"/>
      <c r="CJ110" s="945"/>
      <c r="CK110" s="946" t="s">
        <v>415</v>
      </c>
      <c r="CL110" s="947"/>
      <c r="CM110" s="929" t="s">
        <v>416</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122</v>
      </c>
      <c r="DH110" s="931"/>
      <c r="DI110" s="931"/>
      <c r="DJ110" s="931"/>
      <c r="DK110" s="931"/>
      <c r="DL110" s="931" t="s">
        <v>122</v>
      </c>
      <c r="DM110" s="931"/>
      <c r="DN110" s="931"/>
      <c r="DO110" s="931"/>
      <c r="DP110" s="931"/>
      <c r="DQ110" s="931" t="s">
        <v>122</v>
      </c>
      <c r="DR110" s="931"/>
      <c r="DS110" s="931"/>
      <c r="DT110" s="931"/>
      <c r="DU110" s="931"/>
      <c r="DV110" s="932" t="s">
        <v>122</v>
      </c>
      <c r="DW110" s="932"/>
      <c r="DX110" s="932"/>
      <c r="DY110" s="932"/>
      <c r="DZ110" s="933"/>
    </row>
    <row r="111" spans="1:131" s="230" customFormat="1" ht="26.25" customHeight="1" x14ac:dyDescent="0.15">
      <c r="A111" s="934" t="s">
        <v>417</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122</v>
      </c>
      <c r="AB111" s="938"/>
      <c r="AC111" s="938"/>
      <c r="AD111" s="938"/>
      <c r="AE111" s="939"/>
      <c r="AF111" s="940" t="s">
        <v>122</v>
      </c>
      <c r="AG111" s="938"/>
      <c r="AH111" s="938"/>
      <c r="AI111" s="938"/>
      <c r="AJ111" s="939"/>
      <c r="AK111" s="940" t="s">
        <v>122</v>
      </c>
      <c r="AL111" s="938"/>
      <c r="AM111" s="938"/>
      <c r="AN111" s="938"/>
      <c r="AO111" s="939"/>
      <c r="AP111" s="941" t="s">
        <v>122</v>
      </c>
      <c r="AQ111" s="942"/>
      <c r="AR111" s="942"/>
      <c r="AS111" s="942"/>
      <c r="AT111" s="943"/>
      <c r="AU111" s="908"/>
      <c r="AV111" s="909"/>
      <c r="AW111" s="909"/>
      <c r="AX111" s="909"/>
      <c r="AY111" s="909"/>
      <c r="AZ111" s="922" t="s">
        <v>418</v>
      </c>
      <c r="BA111" s="923"/>
      <c r="BB111" s="923"/>
      <c r="BC111" s="923"/>
      <c r="BD111" s="923"/>
      <c r="BE111" s="923"/>
      <c r="BF111" s="923"/>
      <c r="BG111" s="923"/>
      <c r="BH111" s="923"/>
      <c r="BI111" s="923"/>
      <c r="BJ111" s="923"/>
      <c r="BK111" s="923"/>
      <c r="BL111" s="923"/>
      <c r="BM111" s="923"/>
      <c r="BN111" s="923"/>
      <c r="BO111" s="923"/>
      <c r="BP111" s="924"/>
      <c r="BQ111" s="925">
        <v>9502</v>
      </c>
      <c r="BR111" s="926"/>
      <c r="BS111" s="926"/>
      <c r="BT111" s="926"/>
      <c r="BU111" s="926"/>
      <c r="BV111" s="926">
        <v>6953</v>
      </c>
      <c r="BW111" s="926"/>
      <c r="BX111" s="926"/>
      <c r="BY111" s="926"/>
      <c r="BZ111" s="926"/>
      <c r="CA111" s="926">
        <v>4913</v>
      </c>
      <c r="CB111" s="926"/>
      <c r="CC111" s="926"/>
      <c r="CD111" s="926"/>
      <c r="CE111" s="926"/>
      <c r="CF111" s="920">
        <v>0.2</v>
      </c>
      <c r="CG111" s="921"/>
      <c r="CH111" s="921"/>
      <c r="CI111" s="921"/>
      <c r="CJ111" s="921"/>
      <c r="CK111" s="948"/>
      <c r="CL111" s="949"/>
      <c r="CM111" s="922" t="s">
        <v>419</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122</v>
      </c>
      <c r="DH111" s="926"/>
      <c r="DI111" s="926"/>
      <c r="DJ111" s="926"/>
      <c r="DK111" s="926"/>
      <c r="DL111" s="926" t="s">
        <v>122</v>
      </c>
      <c r="DM111" s="926"/>
      <c r="DN111" s="926"/>
      <c r="DO111" s="926"/>
      <c r="DP111" s="926"/>
      <c r="DQ111" s="926" t="s">
        <v>122</v>
      </c>
      <c r="DR111" s="926"/>
      <c r="DS111" s="926"/>
      <c r="DT111" s="926"/>
      <c r="DU111" s="926"/>
      <c r="DV111" s="927" t="s">
        <v>122</v>
      </c>
      <c r="DW111" s="927"/>
      <c r="DX111" s="927"/>
      <c r="DY111" s="927"/>
      <c r="DZ111" s="928"/>
    </row>
    <row r="112" spans="1:131" s="230" customFormat="1" ht="26.25" customHeight="1" x14ac:dyDescent="0.15">
      <c r="A112" s="952" t="s">
        <v>420</v>
      </c>
      <c r="B112" s="953"/>
      <c r="C112" s="923" t="s">
        <v>421</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122</v>
      </c>
      <c r="AB112" s="959"/>
      <c r="AC112" s="959"/>
      <c r="AD112" s="959"/>
      <c r="AE112" s="960"/>
      <c r="AF112" s="961" t="s">
        <v>122</v>
      </c>
      <c r="AG112" s="959"/>
      <c r="AH112" s="959"/>
      <c r="AI112" s="959"/>
      <c r="AJ112" s="960"/>
      <c r="AK112" s="961" t="s">
        <v>122</v>
      </c>
      <c r="AL112" s="959"/>
      <c r="AM112" s="959"/>
      <c r="AN112" s="959"/>
      <c r="AO112" s="960"/>
      <c r="AP112" s="962" t="s">
        <v>122</v>
      </c>
      <c r="AQ112" s="963"/>
      <c r="AR112" s="963"/>
      <c r="AS112" s="963"/>
      <c r="AT112" s="964"/>
      <c r="AU112" s="908"/>
      <c r="AV112" s="909"/>
      <c r="AW112" s="909"/>
      <c r="AX112" s="909"/>
      <c r="AY112" s="909"/>
      <c r="AZ112" s="922" t="s">
        <v>422</v>
      </c>
      <c r="BA112" s="923"/>
      <c r="BB112" s="923"/>
      <c r="BC112" s="923"/>
      <c r="BD112" s="923"/>
      <c r="BE112" s="923"/>
      <c r="BF112" s="923"/>
      <c r="BG112" s="923"/>
      <c r="BH112" s="923"/>
      <c r="BI112" s="923"/>
      <c r="BJ112" s="923"/>
      <c r="BK112" s="923"/>
      <c r="BL112" s="923"/>
      <c r="BM112" s="923"/>
      <c r="BN112" s="923"/>
      <c r="BO112" s="923"/>
      <c r="BP112" s="924"/>
      <c r="BQ112" s="925">
        <v>1339</v>
      </c>
      <c r="BR112" s="926"/>
      <c r="BS112" s="926"/>
      <c r="BT112" s="926"/>
      <c r="BU112" s="926"/>
      <c r="BV112" s="926">
        <v>2745</v>
      </c>
      <c r="BW112" s="926"/>
      <c r="BX112" s="926"/>
      <c r="BY112" s="926"/>
      <c r="BZ112" s="926"/>
      <c r="CA112" s="926">
        <v>58874</v>
      </c>
      <c r="CB112" s="926"/>
      <c r="CC112" s="926"/>
      <c r="CD112" s="926"/>
      <c r="CE112" s="926"/>
      <c r="CF112" s="920">
        <v>2.2000000000000002</v>
      </c>
      <c r="CG112" s="921"/>
      <c r="CH112" s="921"/>
      <c r="CI112" s="921"/>
      <c r="CJ112" s="921"/>
      <c r="CK112" s="948"/>
      <c r="CL112" s="949"/>
      <c r="CM112" s="922" t="s">
        <v>423</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122</v>
      </c>
      <c r="DH112" s="926"/>
      <c r="DI112" s="926"/>
      <c r="DJ112" s="926"/>
      <c r="DK112" s="926"/>
      <c r="DL112" s="926" t="s">
        <v>122</v>
      </c>
      <c r="DM112" s="926"/>
      <c r="DN112" s="926"/>
      <c r="DO112" s="926"/>
      <c r="DP112" s="926"/>
      <c r="DQ112" s="926" t="s">
        <v>122</v>
      </c>
      <c r="DR112" s="926"/>
      <c r="DS112" s="926"/>
      <c r="DT112" s="926"/>
      <c r="DU112" s="926"/>
      <c r="DV112" s="927" t="s">
        <v>122</v>
      </c>
      <c r="DW112" s="927"/>
      <c r="DX112" s="927"/>
      <c r="DY112" s="927"/>
      <c r="DZ112" s="928"/>
    </row>
    <row r="113" spans="1:130" s="230" customFormat="1" ht="26.25" customHeight="1" x14ac:dyDescent="0.15">
      <c r="A113" s="954"/>
      <c r="B113" s="955"/>
      <c r="C113" s="923" t="s">
        <v>424</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413</v>
      </c>
      <c r="AB113" s="938"/>
      <c r="AC113" s="938"/>
      <c r="AD113" s="938"/>
      <c r="AE113" s="939"/>
      <c r="AF113" s="940">
        <v>371</v>
      </c>
      <c r="AG113" s="938"/>
      <c r="AH113" s="938"/>
      <c r="AI113" s="938"/>
      <c r="AJ113" s="939"/>
      <c r="AK113" s="940">
        <v>11415</v>
      </c>
      <c r="AL113" s="938"/>
      <c r="AM113" s="938"/>
      <c r="AN113" s="938"/>
      <c r="AO113" s="939"/>
      <c r="AP113" s="941">
        <v>0.4</v>
      </c>
      <c r="AQ113" s="942"/>
      <c r="AR113" s="942"/>
      <c r="AS113" s="942"/>
      <c r="AT113" s="943"/>
      <c r="AU113" s="908"/>
      <c r="AV113" s="909"/>
      <c r="AW113" s="909"/>
      <c r="AX113" s="909"/>
      <c r="AY113" s="909"/>
      <c r="AZ113" s="922" t="s">
        <v>425</v>
      </c>
      <c r="BA113" s="923"/>
      <c r="BB113" s="923"/>
      <c r="BC113" s="923"/>
      <c r="BD113" s="923"/>
      <c r="BE113" s="923"/>
      <c r="BF113" s="923"/>
      <c r="BG113" s="923"/>
      <c r="BH113" s="923"/>
      <c r="BI113" s="923"/>
      <c r="BJ113" s="923"/>
      <c r="BK113" s="923"/>
      <c r="BL113" s="923"/>
      <c r="BM113" s="923"/>
      <c r="BN113" s="923"/>
      <c r="BO113" s="923"/>
      <c r="BP113" s="924"/>
      <c r="BQ113" s="925">
        <v>109993</v>
      </c>
      <c r="BR113" s="926"/>
      <c r="BS113" s="926"/>
      <c r="BT113" s="926"/>
      <c r="BU113" s="926"/>
      <c r="BV113" s="926">
        <v>99691</v>
      </c>
      <c r="BW113" s="926"/>
      <c r="BX113" s="926"/>
      <c r="BY113" s="926"/>
      <c r="BZ113" s="926"/>
      <c r="CA113" s="926">
        <v>93935</v>
      </c>
      <c r="CB113" s="926"/>
      <c r="CC113" s="926"/>
      <c r="CD113" s="926"/>
      <c r="CE113" s="926"/>
      <c r="CF113" s="920">
        <v>3.5</v>
      </c>
      <c r="CG113" s="921"/>
      <c r="CH113" s="921"/>
      <c r="CI113" s="921"/>
      <c r="CJ113" s="921"/>
      <c r="CK113" s="948"/>
      <c r="CL113" s="949"/>
      <c r="CM113" s="922" t="s">
        <v>426</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122</v>
      </c>
      <c r="DH113" s="959"/>
      <c r="DI113" s="959"/>
      <c r="DJ113" s="959"/>
      <c r="DK113" s="960"/>
      <c r="DL113" s="961" t="s">
        <v>122</v>
      </c>
      <c r="DM113" s="959"/>
      <c r="DN113" s="959"/>
      <c r="DO113" s="959"/>
      <c r="DP113" s="960"/>
      <c r="DQ113" s="961" t="s">
        <v>122</v>
      </c>
      <c r="DR113" s="959"/>
      <c r="DS113" s="959"/>
      <c r="DT113" s="959"/>
      <c r="DU113" s="960"/>
      <c r="DV113" s="962" t="s">
        <v>122</v>
      </c>
      <c r="DW113" s="963"/>
      <c r="DX113" s="963"/>
      <c r="DY113" s="963"/>
      <c r="DZ113" s="964"/>
    </row>
    <row r="114" spans="1:130" s="230" customFormat="1" ht="26.25" customHeight="1" x14ac:dyDescent="0.15">
      <c r="A114" s="954"/>
      <c r="B114" s="955"/>
      <c r="C114" s="923" t="s">
        <v>427</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v>10230</v>
      </c>
      <c r="AB114" s="959"/>
      <c r="AC114" s="959"/>
      <c r="AD114" s="959"/>
      <c r="AE114" s="960"/>
      <c r="AF114" s="961">
        <v>11745</v>
      </c>
      <c r="AG114" s="959"/>
      <c r="AH114" s="959"/>
      <c r="AI114" s="959"/>
      <c r="AJ114" s="960"/>
      <c r="AK114" s="961">
        <v>12251</v>
      </c>
      <c r="AL114" s="959"/>
      <c r="AM114" s="959"/>
      <c r="AN114" s="959"/>
      <c r="AO114" s="960"/>
      <c r="AP114" s="962">
        <v>0.5</v>
      </c>
      <c r="AQ114" s="963"/>
      <c r="AR114" s="963"/>
      <c r="AS114" s="963"/>
      <c r="AT114" s="964"/>
      <c r="AU114" s="908"/>
      <c r="AV114" s="909"/>
      <c r="AW114" s="909"/>
      <c r="AX114" s="909"/>
      <c r="AY114" s="909"/>
      <c r="AZ114" s="922" t="s">
        <v>428</v>
      </c>
      <c r="BA114" s="923"/>
      <c r="BB114" s="923"/>
      <c r="BC114" s="923"/>
      <c r="BD114" s="923"/>
      <c r="BE114" s="923"/>
      <c r="BF114" s="923"/>
      <c r="BG114" s="923"/>
      <c r="BH114" s="923"/>
      <c r="BI114" s="923"/>
      <c r="BJ114" s="923"/>
      <c r="BK114" s="923"/>
      <c r="BL114" s="923"/>
      <c r="BM114" s="923"/>
      <c r="BN114" s="923"/>
      <c r="BO114" s="923"/>
      <c r="BP114" s="924"/>
      <c r="BQ114" s="925">
        <v>507314</v>
      </c>
      <c r="BR114" s="926"/>
      <c r="BS114" s="926"/>
      <c r="BT114" s="926"/>
      <c r="BU114" s="926"/>
      <c r="BV114" s="926">
        <v>512514</v>
      </c>
      <c r="BW114" s="926"/>
      <c r="BX114" s="926"/>
      <c r="BY114" s="926"/>
      <c r="BZ114" s="926"/>
      <c r="CA114" s="926">
        <v>511885</v>
      </c>
      <c r="CB114" s="926"/>
      <c r="CC114" s="926"/>
      <c r="CD114" s="926"/>
      <c r="CE114" s="926"/>
      <c r="CF114" s="920">
        <v>19.2</v>
      </c>
      <c r="CG114" s="921"/>
      <c r="CH114" s="921"/>
      <c r="CI114" s="921"/>
      <c r="CJ114" s="921"/>
      <c r="CK114" s="948"/>
      <c r="CL114" s="949"/>
      <c r="CM114" s="922" t="s">
        <v>429</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122</v>
      </c>
      <c r="DH114" s="959"/>
      <c r="DI114" s="959"/>
      <c r="DJ114" s="959"/>
      <c r="DK114" s="960"/>
      <c r="DL114" s="961" t="s">
        <v>122</v>
      </c>
      <c r="DM114" s="959"/>
      <c r="DN114" s="959"/>
      <c r="DO114" s="959"/>
      <c r="DP114" s="960"/>
      <c r="DQ114" s="961" t="s">
        <v>122</v>
      </c>
      <c r="DR114" s="959"/>
      <c r="DS114" s="959"/>
      <c r="DT114" s="959"/>
      <c r="DU114" s="960"/>
      <c r="DV114" s="962" t="s">
        <v>122</v>
      </c>
      <c r="DW114" s="963"/>
      <c r="DX114" s="963"/>
      <c r="DY114" s="963"/>
      <c r="DZ114" s="964"/>
    </row>
    <row r="115" spans="1:130" s="230" customFormat="1" ht="26.25" customHeight="1" x14ac:dyDescent="0.15">
      <c r="A115" s="954"/>
      <c r="B115" s="955"/>
      <c r="C115" s="923" t="s">
        <v>430</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v>3460</v>
      </c>
      <c r="AB115" s="938"/>
      <c r="AC115" s="938"/>
      <c r="AD115" s="938"/>
      <c r="AE115" s="939"/>
      <c r="AF115" s="940">
        <v>2725</v>
      </c>
      <c r="AG115" s="938"/>
      <c r="AH115" s="938"/>
      <c r="AI115" s="938"/>
      <c r="AJ115" s="939"/>
      <c r="AK115" s="940">
        <v>2155</v>
      </c>
      <c r="AL115" s="938"/>
      <c r="AM115" s="938"/>
      <c r="AN115" s="938"/>
      <c r="AO115" s="939"/>
      <c r="AP115" s="941">
        <v>0.1</v>
      </c>
      <c r="AQ115" s="942"/>
      <c r="AR115" s="942"/>
      <c r="AS115" s="942"/>
      <c r="AT115" s="943"/>
      <c r="AU115" s="908"/>
      <c r="AV115" s="909"/>
      <c r="AW115" s="909"/>
      <c r="AX115" s="909"/>
      <c r="AY115" s="909"/>
      <c r="AZ115" s="922" t="s">
        <v>431</v>
      </c>
      <c r="BA115" s="923"/>
      <c r="BB115" s="923"/>
      <c r="BC115" s="923"/>
      <c r="BD115" s="923"/>
      <c r="BE115" s="923"/>
      <c r="BF115" s="923"/>
      <c r="BG115" s="923"/>
      <c r="BH115" s="923"/>
      <c r="BI115" s="923"/>
      <c r="BJ115" s="923"/>
      <c r="BK115" s="923"/>
      <c r="BL115" s="923"/>
      <c r="BM115" s="923"/>
      <c r="BN115" s="923"/>
      <c r="BO115" s="923"/>
      <c r="BP115" s="924"/>
      <c r="BQ115" s="925" t="s">
        <v>122</v>
      </c>
      <c r="BR115" s="926"/>
      <c r="BS115" s="926"/>
      <c r="BT115" s="926"/>
      <c r="BU115" s="926"/>
      <c r="BV115" s="926" t="s">
        <v>122</v>
      </c>
      <c r="BW115" s="926"/>
      <c r="BX115" s="926"/>
      <c r="BY115" s="926"/>
      <c r="BZ115" s="926"/>
      <c r="CA115" s="926" t="s">
        <v>122</v>
      </c>
      <c r="CB115" s="926"/>
      <c r="CC115" s="926"/>
      <c r="CD115" s="926"/>
      <c r="CE115" s="926"/>
      <c r="CF115" s="920" t="s">
        <v>122</v>
      </c>
      <c r="CG115" s="921"/>
      <c r="CH115" s="921"/>
      <c r="CI115" s="921"/>
      <c r="CJ115" s="921"/>
      <c r="CK115" s="948"/>
      <c r="CL115" s="949"/>
      <c r="CM115" s="922" t="s">
        <v>432</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t="s">
        <v>122</v>
      </c>
      <c r="DH115" s="959"/>
      <c r="DI115" s="959"/>
      <c r="DJ115" s="959"/>
      <c r="DK115" s="960"/>
      <c r="DL115" s="961" t="s">
        <v>122</v>
      </c>
      <c r="DM115" s="959"/>
      <c r="DN115" s="959"/>
      <c r="DO115" s="959"/>
      <c r="DP115" s="960"/>
      <c r="DQ115" s="961" t="s">
        <v>122</v>
      </c>
      <c r="DR115" s="959"/>
      <c r="DS115" s="959"/>
      <c r="DT115" s="959"/>
      <c r="DU115" s="960"/>
      <c r="DV115" s="962" t="s">
        <v>122</v>
      </c>
      <c r="DW115" s="963"/>
      <c r="DX115" s="963"/>
      <c r="DY115" s="963"/>
      <c r="DZ115" s="964"/>
    </row>
    <row r="116" spans="1:130" s="230" customFormat="1" ht="26.25" customHeight="1" x14ac:dyDescent="0.15">
      <c r="A116" s="956"/>
      <c r="B116" s="957"/>
      <c r="C116" s="965" t="s">
        <v>433</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t="s">
        <v>122</v>
      </c>
      <c r="AB116" s="959"/>
      <c r="AC116" s="959"/>
      <c r="AD116" s="959"/>
      <c r="AE116" s="960"/>
      <c r="AF116" s="961" t="s">
        <v>122</v>
      </c>
      <c r="AG116" s="959"/>
      <c r="AH116" s="959"/>
      <c r="AI116" s="959"/>
      <c r="AJ116" s="960"/>
      <c r="AK116" s="961" t="s">
        <v>122</v>
      </c>
      <c r="AL116" s="959"/>
      <c r="AM116" s="959"/>
      <c r="AN116" s="959"/>
      <c r="AO116" s="960"/>
      <c r="AP116" s="962" t="s">
        <v>122</v>
      </c>
      <c r="AQ116" s="963"/>
      <c r="AR116" s="963"/>
      <c r="AS116" s="963"/>
      <c r="AT116" s="964"/>
      <c r="AU116" s="908"/>
      <c r="AV116" s="909"/>
      <c r="AW116" s="909"/>
      <c r="AX116" s="909"/>
      <c r="AY116" s="909"/>
      <c r="AZ116" s="967" t="s">
        <v>434</v>
      </c>
      <c r="BA116" s="968"/>
      <c r="BB116" s="968"/>
      <c r="BC116" s="968"/>
      <c r="BD116" s="968"/>
      <c r="BE116" s="968"/>
      <c r="BF116" s="968"/>
      <c r="BG116" s="968"/>
      <c r="BH116" s="968"/>
      <c r="BI116" s="968"/>
      <c r="BJ116" s="968"/>
      <c r="BK116" s="968"/>
      <c r="BL116" s="968"/>
      <c r="BM116" s="968"/>
      <c r="BN116" s="968"/>
      <c r="BO116" s="968"/>
      <c r="BP116" s="969"/>
      <c r="BQ116" s="925" t="s">
        <v>122</v>
      </c>
      <c r="BR116" s="926"/>
      <c r="BS116" s="926"/>
      <c r="BT116" s="926"/>
      <c r="BU116" s="926"/>
      <c r="BV116" s="926" t="s">
        <v>122</v>
      </c>
      <c r="BW116" s="926"/>
      <c r="BX116" s="926"/>
      <c r="BY116" s="926"/>
      <c r="BZ116" s="926"/>
      <c r="CA116" s="926" t="s">
        <v>122</v>
      </c>
      <c r="CB116" s="926"/>
      <c r="CC116" s="926"/>
      <c r="CD116" s="926"/>
      <c r="CE116" s="926"/>
      <c r="CF116" s="920" t="s">
        <v>122</v>
      </c>
      <c r="CG116" s="921"/>
      <c r="CH116" s="921"/>
      <c r="CI116" s="921"/>
      <c r="CJ116" s="921"/>
      <c r="CK116" s="948"/>
      <c r="CL116" s="949"/>
      <c r="CM116" s="922" t="s">
        <v>435</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122</v>
      </c>
      <c r="DH116" s="959"/>
      <c r="DI116" s="959"/>
      <c r="DJ116" s="959"/>
      <c r="DK116" s="960"/>
      <c r="DL116" s="961" t="s">
        <v>122</v>
      </c>
      <c r="DM116" s="959"/>
      <c r="DN116" s="959"/>
      <c r="DO116" s="959"/>
      <c r="DP116" s="960"/>
      <c r="DQ116" s="961" t="s">
        <v>122</v>
      </c>
      <c r="DR116" s="959"/>
      <c r="DS116" s="959"/>
      <c r="DT116" s="959"/>
      <c r="DU116" s="960"/>
      <c r="DV116" s="962" t="s">
        <v>122</v>
      </c>
      <c r="DW116" s="963"/>
      <c r="DX116" s="963"/>
      <c r="DY116" s="963"/>
      <c r="DZ116" s="964"/>
    </row>
    <row r="117" spans="1:130" s="230" customFormat="1" ht="26.25" customHeight="1" x14ac:dyDescent="0.15">
      <c r="A117" s="912" t="s">
        <v>178</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436</v>
      </c>
      <c r="Z117" s="894"/>
      <c r="AA117" s="978">
        <v>585295</v>
      </c>
      <c r="AB117" s="979"/>
      <c r="AC117" s="979"/>
      <c r="AD117" s="979"/>
      <c r="AE117" s="980"/>
      <c r="AF117" s="981">
        <v>526542</v>
      </c>
      <c r="AG117" s="979"/>
      <c r="AH117" s="979"/>
      <c r="AI117" s="979"/>
      <c r="AJ117" s="980"/>
      <c r="AK117" s="981">
        <v>560791</v>
      </c>
      <c r="AL117" s="979"/>
      <c r="AM117" s="979"/>
      <c r="AN117" s="979"/>
      <c r="AO117" s="980"/>
      <c r="AP117" s="982"/>
      <c r="AQ117" s="983"/>
      <c r="AR117" s="983"/>
      <c r="AS117" s="983"/>
      <c r="AT117" s="984"/>
      <c r="AU117" s="908"/>
      <c r="AV117" s="909"/>
      <c r="AW117" s="909"/>
      <c r="AX117" s="909"/>
      <c r="AY117" s="909"/>
      <c r="AZ117" s="974" t="s">
        <v>437</v>
      </c>
      <c r="BA117" s="975"/>
      <c r="BB117" s="975"/>
      <c r="BC117" s="975"/>
      <c r="BD117" s="975"/>
      <c r="BE117" s="975"/>
      <c r="BF117" s="975"/>
      <c r="BG117" s="975"/>
      <c r="BH117" s="975"/>
      <c r="BI117" s="975"/>
      <c r="BJ117" s="975"/>
      <c r="BK117" s="975"/>
      <c r="BL117" s="975"/>
      <c r="BM117" s="975"/>
      <c r="BN117" s="975"/>
      <c r="BO117" s="975"/>
      <c r="BP117" s="976"/>
      <c r="BQ117" s="925" t="s">
        <v>122</v>
      </c>
      <c r="BR117" s="926"/>
      <c r="BS117" s="926"/>
      <c r="BT117" s="926"/>
      <c r="BU117" s="926"/>
      <c r="BV117" s="926" t="s">
        <v>122</v>
      </c>
      <c r="BW117" s="926"/>
      <c r="BX117" s="926"/>
      <c r="BY117" s="926"/>
      <c r="BZ117" s="926"/>
      <c r="CA117" s="926" t="s">
        <v>122</v>
      </c>
      <c r="CB117" s="926"/>
      <c r="CC117" s="926"/>
      <c r="CD117" s="926"/>
      <c r="CE117" s="926"/>
      <c r="CF117" s="920" t="s">
        <v>122</v>
      </c>
      <c r="CG117" s="921"/>
      <c r="CH117" s="921"/>
      <c r="CI117" s="921"/>
      <c r="CJ117" s="921"/>
      <c r="CK117" s="948"/>
      <c r="CL117" s="949"/>
      <c r="CM117" s="922" t="s">
        <v>438</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122</v>
      </c>
      <c r="DH117" s="959"/>
      <c r="DI117" s="959"/>
      <c r="DJ117" s="959"/>
      <c r="DK117" s="960"/>
      <c r="DL117" s="961" t="s">
        <v>122</v>
      </c>
      <c r="DM117" s="959"/>
      <c r="DN117" s="959"/>
      <c r="DO117" s="959"/>
      <c r="DP117" s="960"/>
      <c r="DQ117" s="961" t="s">
        <v>122</v>
      </c>
      <c r="DR117" s="959"/>
      <c r="DS117" s="959"/>
      <c r="DT117" s="959"/>
      <c r="DU117" s="960"/>
      <c r="DV117" s="962" t="s">
        <v>122</v>
      </c>
      <c r="DW117" s="963"/>
      <c r="DX117" s="963"/>
      <c r="DY117" s="963"/>
      <c r="DZ117" s="964"/>
    </row>
    <row r="118" spans="1:130" s="230" customFormat="1" ht="26.25" customHeight="1" x14ac:dyDescent="0.15">
      <c r="A118" s="912" t="s">
        <v>412</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409</v>
      </c>
      <c r="AB118" s="893"/>
      <c r="AC118" s="893"/>
      <c r="AD118" s="893"/>
      <c r="AE118" s="894"/>
      <c r="AF118" s="892" t="s">
        <v>410</v>
      </c>
      <c r="AG118" s="893"/>
      <c r="AH118" s="893"/>
      <c r="AI118" s="893"/>
      <c r="AJ118" s="894"/>
      <c r="AK118" s="892" t="s">
        <v>295</v>
      </c>
      <c r="AL118" s="893"/>
      <c r="AM118" s="893"/>
      <c r="AN118" s="893"/>
      <c r="AO118" s="894"/>
      <c r="AP118" s="970" t="s">
        <v>411</v>
      </c>
      <c r="AQ118" s="971"/>
      <c r="AR118" s="971"/>
      <c r="AS118" s="971"/>
      <c r="AT118" s="972"/>
      <c r="AU118" s="908"/>
      <c r="AV118" s="909"/>
      <c r="AW118" s="909"/>
      <c r="AX118" s="909"/>
      <c r="AY118" s="909"/>
      <c r="AZ118" s="973" t="s">
        <v>439</v>
      </c>
      <c r="BA118" s="965"/>
      <c r="BB118" s="965"/>
      <c r="BC118" s="965"/>
      <c r="BD118" s="965"/>
      <c r="BE118" s="965"/>
      <c r="BF118" s="965"/>
      <c r="BG118" s="965"/>
      <c r="BH118" s="965"/>
      <c r="BI118" s="965"/>
      <c r="BJ118" s="965"/>
      <c r="BK118" s="965"/>
      <c r="BL118" s="965"/>
      <c r="BM118" s="965"/>
      <c r="BN118" s="965"/>
      <c r="BO118" s="965"/>
      <c r="BP118" s="966"/>
      <c r="BQ118" s="999" t="s">
        <v>122</v>
      </c>
      <c r="BR118" s="1000"/>
      <c r="BS118" s="1000"/>
      <c r="BT118" s="1000"/>
      <c r="BU118" s="1000"/>
      <c r="BV118" s="1000" t="s">
        <v>122</v>
      </c>
      <c r="BW118" s="1000"/>
      <c r="BX118" s="1000"/>
      <c r="BY118" s="1000"/>
      <c r="BZ118" s="1000"/>
      <c r="CA118" s="1000" t="s">
        <v>122</v>
      </c>
      <c r="CB118" s="1000"/>
      <c r="CC118" s="1000"/>
      <c r="CD118" s="1000"/>
      <c r="CE118" s="1000"/>
      <c r="CF118" s="920" t="s">
        <v>122</v>
      </c>
      <c r="CG118" s="921"/>
      <c r="CH118" s="921"/>
      <c r="CI118" s="921"/>
      <c r="CJ118" s="921"/>
      <c r="CK118" s="948"/>
      <c r="CL118" s="949"/>
      <c r="CM118" s="922" t="s">
        <v>440</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122</v>
      </c>
      <c r="DH118" s="959"/>
      <c r="DI118" s="959"/>
      <c r="DJ118" s="959"/>
      <c r="DK118" s="960"/>
      <c r="DL118" s="961" t="s">
        <v>122</v>
      </c>
      <c r="DM118" s="959"/>
      <c r="DN118" s="959"/>
      <c r="DO118" s="959"/>
      <c r="DP118" s="960"/>
      <c r="DQ118" s="961" t="s">
        <v>122</v>
      </c>
      <c r="DR118" s="959"/>
      <c r="DS118" s="959"/>
      <c r="DT118" s="959"/>
      <c r="DU118" s="960"/>
      <c r="DV118" s="962" t="s">
        <v>122</v>
      </c>
      <c r="DW118" s="963"/>
      <c r="DX118" s="963"/>
      <c r="DY118" s="963"/>
      <c r="DZ118" s="964"/>
    </row>
    <row r="119" spans="1:130" s="230" customFormat="1" ht="26.25" customHeight="1" x14ac:dyDescent="0.15">
      <c r="A119" s="1056" t="s">
        <v>415</v>
      </c>
      <c r="B119" s="947"/>
      <c r="C119" s="929" t="s">
        <v>416</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122</v>
      </c>
      <c r="AB119" s="900"/>
      <c r="AC119" s="900"/>
      <c r="AD119" s="900"/>
      <c r="AE119" s="901"/>
      <c r="AF119" s="902" t="s">
        <v>122</v>
      </c>
      <c r="AG119" s="900"/>
      <c r="AH119" s="900"/>
      <c r="AI119" s="900"/>
      <c r="AJ119" s="901"/>
      <c r="AK119" s="902" t="s">
        <v>122</v>
      </c>
      <c r="AL119" s="900"/>
      <c r="AM119" s="900"/>
      <c r="AN119" s="900"/>
      <c r="AO119" s="901"/>
      <c r="AP119" s="903" t="s">
        <v>122</v>
      </c>
      <c r="AQ119" s="904"/>
      <c r="AR119" s="904"/>
      <c r="AS119" s="904"/>
      <c r="AT119" s="905"/>
      <c r="AU119" s="910"/>
      <c r="AV119" s="911"/>
      <c r="AW119" s="911"/>
      <c r="AX119" s="911"/>
      <c r="AY119" s="911"/>
      <c r="AZ119" s="251" t="s">
        <v>178</v>
      </c>
      <c r="BA119" s="251"/>
      <c r="BB119" s="251"/>
      <c r="BC119" s="251"/>
      <c r="BD119" s="251"/>
      <c r="BE119" s="251"/>
      <c r="BF119" s="251"/>
      <c r="BG119" s="251"/>
      <c r="BH119" s="251"/>
      <c r="BI119" s="251"/>
      <c r="BJ119" s="251"/>
      <c r="BK119" s="251"/>
      <c r="BL119" s="251"/>
      <c r="BM119" s="251"/>
      <c r="BN119" s="251"/>
      <c r="BO119" s="977" t="s">
        <v>441</v>
      </c>
      <c r="BP119" s="1005"/>
      <c r="BQ119" s="999">
        <v>5997773</v>
      </c>
      <c r="BR119" s="1000"/>
      <c r="BS119" s="1000"/>
      <c r="BT119" s="1000"/>
      <c r="BU119" s="1000"/>
      <c r="BV119" s="1000">
        <v>5911322</v>
      </c>
      <c r="BW119" s="1000"/>
      <c r="BX119" s="1000"/>
      <c r="BY119" s="1000"/>
      <c r="BZ119" s="1000"/>
      <c r="CA119" s="1000">
        <v>5827792</v>
      </c>
      <c r="CB119" s="1000"/>
      <c r="CC119" s="1000"/>
      <c r="CD119" s="1000"/>
      <c r="CE119" s="1000"/>
      <c r="CF119" s="1001"/>
      <c r="CG119" s="1002"/>
      <c r="CH119" s="1002"/>
      <c r="CI119" s="1002"/>
      <c r="CJ119" s="1003"/>
      <c r="CK119" s="950"/>
      <c r="CL119" s="951"/>
      <c r="CM119" s="973" t="s">
        <v>442</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v>9502</v>
      </c>
      <c r="DH119" s="986"/>
      <c r="DI119" s="986"/>
      <c r="DJ119" s="986"/>
      <c r="DK119" s="987"/>
      <c r="DL119" s="985">
        <v>6953</v>
      </c>
      <c r="DM119" s="986"/>
      <c r="DN119" s="986"/>
      <c r="DO119" s="986"/>
      <c r="DP119" s="987"/>
      <c r="DQ119" s="985">
        <v>4913</v>
      </c>
      <c r="DR119" s="986"/>
      <c r="DS119" s="986"/>
      <c r="DT119" s="986"/>
      <c r="DU119" s="987"/>
      <c r="DV119" s="988">
        <v>0.2</v>
      </c>
      <c r="DW119" s="989"/>
      <c r="DX119" s="989"/>
      <c r="DY119" s="989"/>
      <c r="DZ119" s="990"/>
    </row>
    <row r="120" spans="1:130" s="230" customFormat="1" ht="26.25" customHeight="1" x14ac:dyDescent="0.15">
      <c r="A120" s="1057"/>
      <c r="B120" s="949"/>
      <c r="C120" s="922" t="s">
        <v>419</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122</v>
      </c>
      <c r="AB120" s="959"/>
      <c r="AC120" s="959"/>
      <c r="AD120" s="959"/>
      <c r="AE120" s="960"/>
      <c r="AF120" s="961" t="s">
        <v>122</v>
      </c>
      <c r="AG120" s="959"/>
      <c r="AH120" s="959"/>
      <c r="AI120" s="959"/>
      <c r="AJ120" s="960"/>
      <c r="AK120" s="961" t="s">
        <v>122</v>
      </c>
      <c r="AL120" s="959"/>
      <c r="AM120" s="959"/>
      <c r="AN120" s="959"/>
      <c r="AO120" s="960"/>
      <c r="AP120" s="962" t="s">
        <v>122</v>
      </c>
      <c r="AQ120" s="963"/>
      <c r="AR120" s="963"/>
      <c r="AS120" s="963"/>
      <c r="AT120" s="964"/>
      <c r="AU120" s="991" t="s">
        <v>443</v>
      </c>
      <c r="AV120" s="992"/>
      <c r="AW120" s="992"/>
      <c r="AX120" s="992"/>
      <c r="AY120" s="993"/>
      <c r="AZ120" s="929" t="s">
        <v>444</v>
      </c>
      <c r="BA120" s="897"/>
      <c r="BB120" s="897"/>
      <c r="BC120" s="897"/>
      <c r="BD120" s="897"/>
      <c r="BE120" s="897"/>
      <c r="BF120" s="897"/>
      <c r="BG120" s="897"/>
      <c r="BH120" s="897"/>
      <c r="BI120" s="897"/>
      <c r="BJ120" s="897"/>
      <c r="BK120" s="897"/>
      <c r="BL120" s="897"/>
      <c r="BM120" s="897"/>
      <c r="BN120" s="897"/>
      <c r="BO120" s="897"/>
      <c r="BP120" s="898"/>
      <c r="BQ120" s="930">
        <v>1802137</v>
      </c>
      <c r="BR120" s="931"/>
      <c r="BS120" s="931"/>
      <c r="BT120" s="931"/>
      <c r="BU120" s="931"/>
      <c r="BV120" s="931">
        <v>2067872</v>
      </c>
      <c r="BW120" s="931"/>
      <c r="BX120" s="931"/>
      <c r="BY120" s="931"/>
      <c r="BZ120" s="931"/>
      <c r="CA120" s="931">
        <v>1935620</v>
      </c>
      <c r="CB120" s="931"/>
      <c r="CC120" s="931"/>
      <c r="CD120" s="931"/>
      <c r="CE120" s="931"/>
      <c r="CF120" s="944">
        <v>72.599999999999994</v>
      </c>
      <c r="CG120" s="945"/>
      <c r="CH120" s="945"/>
      <c r="CI120" s="945"/>
      <c r="CJ120" s="945"/>
      <c r="CK120" s="1006" t="s">
        <v>445</v>
      </c>
      <c r="CL120" s="1007"/>
      <c r="CM120" s="1007"/>
      <c r="CN120" s="1007"/>
      <c r="CO120" s="1008"/>
      <c r="CP120" s="1014" t="s">
        <v>393</v>
      </c>
      <c r="CQ120" s="1015"/>
      <c r="CR120" s="1015"/>
      <c r="CS120" s="1015"/>
      <c r="CT120" s="1015"/>
      <c r="CU120" s="1015"/>
      <c r="CV120" s="1015"/>
      <c r="CW120" s="1015"/>
      <c r="CX120" s="1015"/>
      <c r="CY120" s="1015"/>
      <c r="CZ120" s="1015"/>
      <c r="DA120" s="1015"/>
      <c r="DB120" s="1015"/>
      <c r="DC120" s="1015"/>
      <c r="DD120" s="1015"/>
      <c r="DE120" s="1015"/>
      <c r="DF120" s="1016"/>
      <c r="DG120" s="930" t="s">
        <v>122</v>
      </c>
      <c r="DH120" s="931"/>
      <c r="DI120" s="931"/>
      <c r="DJ120" s="931"/>
      <c r="DK120" s="931"/>
      <c r="DL120" s="931">
        <v>1471</v>
      </c>
      <c r="DM120" s="931"/>
      <c r="DN120" s="931"/>
      <c r="DO120" s="931"/>
      <c r="DP120" s="931"/>
      <c r="DQ120" s="931">
        <v>57819</v>
      </c>
      <c r="DR120" s="931"/>
      <c r="DS120" s="931"/>
      <c r="DT120" s="931"/>
      <c r="DU120" s="931"/>
      <c r="DV120" s="932">
        <v>2.2000000000000002</v>
      </c>
      <c r="DW120" s="932"/>
      <c r="DX120" s="932"/>
      <c r="DY120" s="932"/>
      <c r="DZ120" s="933"/>
    </row>
    <row r="121" spans="1:130" s="230" customFormat="1" ht="26.25" customHeight="1" x14ac:dyDescent="0.15">
      <c r="A121" s="1057"/>
      <c r="B121" s="949"/>
      <c r="C121" s="974" t="s">
        <v>446</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122</v>
      </c>
      <c r="AB121" s="959"/>
      <c r="AC121" s="959"/>
      <c r="AD121" s="959"/>
      <c r="AE121" s="960"/>
      <c r="AF121" s="961" t="s">
        <v>122</v>
      </c>
      <c r="AG121" s="959"/>
      <c r="AH121" s="959"/>
      <c r="AI121" s="959"/>
      <c r="AJ121" s="960"/>
      <c r="AK121" s="961" t="s">
        <v>122</v>
      </c>
      <c r="AL121" s="959"/>
      <c r="AM121" s="959"/>
      <c r="AN121" s="959"/>
      <c r="AO121" s="960"/>
      <c r="AP121" s="962" t="s">
        <v>122</v>
      </c>
      <c r="AQ121" s="963"/>
      <c r="AR121" s="963"/>
      <c r="AS121" s="963"/>
      <c r="AT121" s="964"/>
      <c r="AU121" s="994"/>
      <c r="AV121" s="995"/>
      <c r="AW121" s="995"/>
      <c r="AX121" s="995"/>
      <c r="AY121" s="996"/>
      <c r="AZ121" s="922" t="s">
        <v>447</v>
      </c>
      <c r="BA121" s="923"/>
      <c r="BB121" s="923"/>
      <c r="BC121" s="923"/>
      <c r="BD121" s="923"/>
      <c r="BE121" s="923"/>
      <c r="BF121" s="923"/>
      <c r="BG121" s="923"/>
      <c r="BH121" s="923"/>
      <c r="BI121" s="923"/>
      <c r="BJ121" s="923"/>
      <c r="BK121" s="923"/>
      <c r="BL121" s="923"/>
      <c r="BM121" s="923"/>
      <c r="BN121" s="923"/>
      <c r="BO121" s="923"/>
      <c r="BP121" s="924"/>
      <c r="BQ121" s="925" t="s">
        <v>122</v>
      </c>
      <c r="BR121" s="926"/>
      <c r="BS121" s="926"/>
      <c r="BT121" s="926"/>
      <c r="BU121" s="926"/>
      <c r="BV121" s="926" t="s">
        <v>122</v>
      </c>
      <c r="BW121" s="926"/>
      <c r="BX121" s="926"/>
      <c r="BY121" s="926"/>
      <c r="BZ121" s="926"/>
      <c r="CA121" s="926" t="s">
        <v>122</v>
      </c>
      <c r="CB121" s="926"/>
      <c r="CC121" s="926"/>
      <c r="CD121" s="926"/>
      <c r="CE121" s="926"/>
      <c r="CF121" s="920" t="s">
        <v>122</v>
      </c>
      <c r="CG121" s="921"/>
      <c r="CH121" s="921"/>
      <c r="CI121" s="921"/>
      <c r="CJ121" s="921"/>
      <c r="CK121" s="1009"/>
      <c r="CL121" s="1010"/>
      <c r="CM121" s="1010"/>
      <c r="CN121" s="1010"/>
      <c r="CO121" s="1011"/>
      <c r="CP121" s="1019" t="s">
        <v>390</v>
      </c>
      <c r="CQ121" s="1020"/>
      <c r="CR121" s="1020"/>
      <c r="CS121" s="1020"/>
      <c r="CT121" s="1020"/>
      <c r="CU121" s="1020"/>
      <c r="CV121" s="1020"/>
      <c r="CW121" s="1020"/>
      <c r="CX121" s="1020"/>
      <c r="CY121" s="1020"/>
      <c r="CZ121" s="1020"/>
      <c r="DA121" s="1020"/>
      <c r="DB121" s="1020"/>
      <c r="DC121" s="1020"/>
      <c r="DD121" s="1020"/>
      <c r="DE121" s="1020"/>
      <c r="DF121" s="1021"/>
      <c r="DG121" s="925">
        <v>1339</v>
      </c>
      <c r="DH121" s="926"/>
      <c r="DI121" s="926"/>
      <c r="DJ121" s="926"/>
      <c r="DK121" s="926"/>
      <c r="DL121" s="926">
        <v>1274</v>
      </c>
      <c r="DM121" s="926"/>
      <c r="DN121" s="926"/>
      <c r="DO121" s="926"/>
      <c r="DP121" s="926"/>
      <c r="DQ121" s="926">
        <v>1055</v>
      </c>
      <c r="DR121" s="926"/>
      <c r="DS121" s="926"/>
      <c r="DT121" s="926"/>
      <c r="DU121" s="926"/>
      <c r="DV121" s="927">
        <v>0</v>
      </c>
      <c r="DW121" s="927"/>
      <c r="DX121" s="927"/>
      <c r="DY121" s="927"/>
      <c r="DZ121" s="928"/>
    </row>
    <row r="122" spans="1:130" s="230" customFormat="1" ht="26.25" customHeight="1" x14ac:dyDescent="0.15">
      <c r="A122" s="1057"/>
      <c r="B122" s="949"/>
      <c r="C122" s="922" t="s">
        <v>429</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122</v>
      </c>
      <c r="AB122" s="959"/>
      <c r="AC122" s="959"/>
      <c r="AD122" s="959"/>
      <c r="AE122" s="960"/>
      <c r="AF122" s="961" t="s">
        <v>122</v>
      </c>
      <c r="AG122" s="959"/>
      <c r="AH122" s="959"/>
      <c r="AI122" s="959"/>
      <c r="AJ122" s="960"/>
      <c r="AK122" s="961" t="s">
        <v>122</v>
      </c>
      <c r="AL122" s="959"/>
      <c r="AM122" s="959"/>
      <c r="AN122" s="959"/>
      <c r="AO122" s="960"/>
      <c r="AP122" s="962" t="s">
        <v>122</v>
      </c>
      <c r="AQ122" s="963"/>
      <c r="AR122" s="963"/>
      <c r="AS122" s="963"/>
      <c r="AT122" s="964"/>
      <c r="AU122" s="994"/>
      <c r="AV122" s="995"/>
      <c r="AW122" s="995"/>
      <c r="AX122" s="995"/>
      <c r="AY122" s="996"/>
      <c r="AZ122" s="973" t="s">
        <v>448</v>
      </c>
      <c r="BA122" s="965"/>
      <c r="BB122" s="965"/>
      <c r="BC122" s="965"/>
      <c r="BD122" s="965"/>
      <c r="BE122" s="965"/>
      <c r="BF122" s="965"/>
      <c r="BG122" s="965"/>
      <c r="BH122" s="965"/>
      <c r="BI122" s="965"/>
      <c r="BJ122" s="965"/>
      <c r="BK122" s="965"/>
      <c r="BL122" s="965"/>
      <c r="BM122" s="965"/>
      <c r="BN122" s="965"/>
      <c r="BO122" s="965"/>
      <c r="BP122" s="966"/>
      <c r="BQ122" s="999">
        <v>3739147</v>
      </c>
      <c r="BR122" s="1000"/>
      <c r="BS122" s="1000"/>
      <c r="BT122" s="1000"/>
      <c r="BU122" s="1000"/>
      <c r="BV122" s="1000">
        <v>3599604</v>
      </c>
      <c r="BW122" s="1000"/>
      <c r="BX122" s="1000"/>
      <c r="BY122" s="1000"/>
      <c r="BZ122" s="1000"/>
      <c r="CA122" s="1000">
        <v>3608413</v>
      </c>
      <c r="CB122" s="1000"/>
      <c r="CC122" s="1000"/>
      <c r="CD122" s="1000"/>
      <c r="CE122" s="1000"/>
      <c r="CF122" s="1017">
        <v>135.4</v>
      </c>
      <c r="CG122" s="1018"/>
      <c r="CH122" s="1018"/>
      <c r="CI122" s="1018"/>
      <c r="CJ122" s="1018"/>
      <c r="CK122" s="1009"/>
      <c r="CL122" s="1010"/>
      <c r="CM122" s="1010"/>
      <c r="CN122" s="1010"/>
      <c r="CO122" s="1011"/>
      <c r="CP122" s="1019" t="s">
        <v>449</v>
      </c>
      <c r="CQ122" s="1020"/>
      <c r="CR122" s="1020"/>
      <c r="CS122" s="1020"/>
      <c r="CT122" s="1020"/>
      <c r="CU122" s="1020"/>
      <c r="CV122" s="1020"/>
      <c r="CW122" s="1020"/>
      <c r="CX122" s="1020"/>
      <c r="CY122" s="1020"/>
      <c r="CZ122" s="1020"/>
      <c r="DA122" s="1020"/>
      <c r="DB122" s="1020"/>
      <c r="DC122" s="1020"/>
      <c r="DD122" s="1020"/>
      <c r="DE122" s="1020"/>
      <c r="DF122" s="1021"/>
      <c r="DG122" s="925" t="s">
        <v>122</v>
      </c>
      <c r="DH122" s="926"/>
      <c r="DI122" s="926"/>
      <c r="DJ122" s="926"/>
      <c r="DK122" s="926"/>
      <c r="DL122" s="926" t="s">
        <v>122</v>
      </c>
      <c r="DM122" s="926"/>
      <c r="DN122" s="926"/>
      <c r="DO122" s="926"/>
      <c r="DP122" s="926"/>
      <c r="DQ122" s="926" t="s">
        <v>122</v>
      </c>
      <c r="DR122" s="926"/>
      <c r="DS122" s="926"/>
      <c r="DT122" s="926"/>
      <c r="DU122" s="926"/>
      <c r="DV122" s="927" t="s">
        <v>122</v>
      </c>
      <c r="DW122" s="927"/>
      <c r="DX122" s="927"/>
      <c r="DY122" s="927"/>
      <c r="DZ122" s="928"/>
    </row>
    <row r="123" spans="1:130" s="230" customFormat="1" ht="26.25" customHeight="1" x14ac:dyDescent="0.15">
      <c r="A123" s="1057"/>
      <c r="B123" s="949"/>
      <c r="C123" s="922" t="s">
        <v>435</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122</v>
      </c>
      <c r="AB123" s="959"/>
      <c r="AC123" s="959"/>
      <c r="AD123" s="959"/>
      <c r="AE123" s="960"/>
      <c r="AF123" s="961" t="s">
        <v>122</v>
      </c>
      <c r="AG123" s="959"/>
      <c r="AH123" s="959"/>
      <c r="AI123" s="959"/>
      <c r="AJ123" s="960"/>
      <c r="AK123" s="961" t="s">
        <v>122</v>
      </c>
      <c r="AL123" s="959"/>
      <c r="AM123" s="959"/>
      <c r="AN123" s="959"/>
      <c r="AO123" s="960"/>
      <c r="AP123" s="962" t="s">
        <v>122</v>
      </c>
      <c r="AQ123" s="963"/>
      <c r="AR123" s="963"/>
      <c r="AS123" s="963"/>
      <c r="AT123" s="964"/>
      <c r="AU123" s="997"/>
      <c r="AV123" s="998"/>
      <c r="AW123" s="998"/>
      <c r="AX123" s="998"/>
      <c r="AY123" s="998"/>
      <c r="AZ123" s="251" t="s">
        <v>178</v>
      </c>
      <c r="BA123" s="251"/>
      <c r="BB123" s="251"/>
      <c r="BC123" s="251"/>
      <c r="BD123" s="251"/>
      <c r="BE123" s="251"/>
      <c r="BF123" s="251"/>
      <c r="BG123" s="251"/>
      <c r="BH123" s="251"/>
      <c r="BI123" s="251"/>
      <c r="BJ123" s="251"/>
      <c r="BK123" s="251"/>
      <c r="BL123" s="251"/>
      <c r="BM123" s="251"/>
      <c r="BN123" s="251"/>
      <c r="BO123" s="977" t="s">
        <v>450</v>
      </c>
      <c r="BP123" s="1005"/>
      <c r="BQ123" s="1063">
        <v>5541284</v>
      </c>
      <c r="BR123" s="1064"/>
      <c r="BS123" s="1064"/>
      <c r="BT123" s="1064"/>
      <c r="BU123" s="1064"/>
      <c r="BV123" s="1064">
        <v>5667476</v>
      </c>
      <c r="BW123" s="1064"/>
      <c r="BX123" s="1064"/>
      <c r="BY123" s="1064"/>
      <c r="BZ123" s="1064"/>
      <c r="CA123" s="1064">
        <v>5544033</v>
      </c>
      <c r="CB123" s="1064"/>
      <c r="CC123" s="1064"/>
      <c r="CD123" s="1064"/>
      <c r="CE123" s="1064"/>
      <c r="CF123" s="1001"/>
      <c r="CG123" s="1002"/>
      <c r="CH123" s="1002"/>
      <c r="CI123" s="1002"/>
      <c r="CJ123" s="1003"/>
      <c r="CK123" s="1009"/>
      <c r="CL123" s="1010"/>
      <c r="CM123" s="1010"/>
      <c r="CN123" s="1010"/>
      <c r="CO123" s="1011"/>
      <c r="CP123" s="1019" t="s">
        <v>391</v>
      </c>
      <c r="CQ123" s="1020"/>
      <c r="CR123" s="1020"/>
      <c r="CS123" s="1020"/>
      <c r="CT123" s="1020"/>
      <c r="CU123" s="1020"/>
      <c r="CV123" s="1020"/>
      <c r="CW123" s="1020"/>
      <c r="CX123" s="1020"/>
      <c r="CY123" s="1020"/>
      <c r="CZ123" s="1020"/>
      <c r="DA123" s="1020"/>
      <c r="DB123" s="1020"/>
      <c r="DC123" s="1020"/>
      <c r="DD123" s="1020"/>
      <c r="DE123" s="1020"/>
      <c r="DF123" s="1021"/>
      <c r="DG123" s="958" t="s">
        <v>122</v>
      </c>
      <c r="DH123" s="959"/>
      <c r="DI123" s="959"/>
      <c r="DJ123" s="959"/>
      <c r="DK123" s="960"/>
      <c r="DL123" s="961" t="s">
        <v>122</v>
      </c>
      <c r="DM123" s="959"/>
      <c r="DN123" s="959"/>
      <c r="DO123" s="959"/>
      <c r="DP123" s="960"/>
      <c r="DQ123" s="961" t="s">
        <v>122</v>
      </c>
      <c r="DR123" s="959"/>
      <c r="DS123" s="959"/>
      <c r="DT123" s="959"/>
      <c r="DU123" s="960"/>
      <c r="DV123" s="962" t="s">
        <v>122</v>
      </c>
      <c r="DW123" s="963"/>
      <c r="DX123" s="963"/>
      <c r="DY123" s="963"/>
      <c r="DZ123" s="964"/>
    </row>
    <row r="124" spans="1:130" s="230" customFormat="1" ht="26.25" customHeight="1" thickBot="1" x14ac:dyDescent="0.2">
      <c r="A124" s="1057"/>
      <c r="B124" s="949"/>
      <c r="C124" s="922" t="s">
        <v>438</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122</v>
      </c>
      <c r="AB124" s="959"/>
      <c r="AC124" s="959"/>
      <c r="AD124" s="959"/>
      <c r="AE124" s="960"/>
      <c r="AF124" s="961" t="s">
        <v>122</v>
      </c>
      <c r="AG124" s="959"/>
      <c r="AH124" s="959"/>
      <c r="AI124" s="959"/>
      <c r="AJ124" s="960"/>
      <c r="AK124" s="961" t="s">
        <v>122</v>
      </c>
      <c r="AL124" s="959"/>
      <c r="AM124" s="959"/>
      <c r="AN124" s="959"/>
      <c r="AO124" s="960"/>
      <c r="AP124" s="962" t="s">
        <v>122</v>
      </c>
      <c r="AQ124" s="963"/>
      <c r="AR124" s="963"/>
      <c r="AS124" s="963"/>
      <c r="AT124" s="964"/>
      <c r="AU124" s="1059" t="s">
        <v>451</v>
      </c>
      <c r="AV124" s="1060"/>
      <c r="AW124" s="1060"/>
      <c r="AX124" s="1060"/>
      <c r="AY124" s="1060"/>
      <c r="AZ124" s="1060"/>
      <c r="BA124" s="1060"/>
      <c r="BB124" s="1060"/>
      <c r="BC124" s="1060"/>
      <c r="BD124" s="1060"/>
      <c r="BE124" s="1060"/>
      <c r="BF124" s="1060"/>
      <c r="BG124" s="1060"/>
      <c r="BH124" s="1060"/>
      <c r="BI124" s="1060"/>
      <c r="BJ124" s="1060"/>
      <c r="BK124" s="1060"/>
      <c r="BL124" s="1060"/>
      <c r="BM124" s="1060"/>
      <c r="BN124" s="1060"/>
      <c r="BO124" s="1060"/>
      <c r="BP124" s="1061"/>
      <c r="BQ124" s="1062">
        <v>16.8</v>
      </c>
      <c r="BR124" s="1027"/>
      <c r="BS124" s="1027"/>
      <c r="BT124" s="1027"/>
      <c r="BU124" s="1027"/>
      <c r="BV124" s="1027">
        <v>9.1999999999999993</v>
      </c>
      <c r="BW124" s="1027"/>
      <c r="BX124" s="1027"/>
      <c r="BY124" s="1027"/>
      <c r="BZ124" s="1027"/>
      <c r="CA124" s="1027">
        <v>10.6</v>
      </c>
      <c r="CB124" s="1027"/>
      <c r="CC124" s="1027"/>
      <c r="CD124" s="1027"/>
      <c r="CE124" s="1027"/>
      <c r="CF124" s="1028"/>
      <c r="CG124" s="1029"/>
      <c r="CH124" s="1029"/>
      <c r="CI124" s="1029"/>
      <c r="CJ124" s="1030"/>
      <c r="CK124" s="1012"/>
      <c r="CL124" s="1012"/>
      <c r="CM124" s="1012"/>
      <c r="CN124" s="1012"/>
      <c r="CO124" s="1013"/>
      <c r="CP124" s="1019" t="s">
        <v>452</v>
      </c>
      <c r="CQ124" s="1020"/>
      <c r="CR124" s="1020"/>
      <c r="CS124" s="1020"/>
      <c r="CT124" s="1020"/>
      <c r="CU124" s="1020"/>
      <c r="CV124" s="1020"/>
      <c r="CW124" s="1020"/>
      <c r="CX124" s="1020"/>
      <c r="CY124" s="1020"/>
      <c r="CZ124" s="1020"/>
      <c r="DA124" s="1020"/>
      <c r="DB124" s="1020"/>
      <c r="DC124" s="1020"/>
      <c r="DD124" s="1020"/>
      <c r="DE124" s="1020"/>
      <c r="DF124" s="1021"/>
      <c r="DG124" s="1004" t="s">
        <v>122</v>
      </c>
      <c r="DH124" s="986"/>
      <c r="DI124" s="986"/>
      <c r="DJ124" s="986"/>
      <c r="DK124" s="987"/>
      <c r="DL124" s="985" t="s">
        <v>122</v>
      </c>
      <c r="DM124" s="986"/>
      <c r="DN124" s="986"/>
      <c r="DO124" s="986"/>
      <c r="DP124" s="987"/>
      <c r="DQ124" s="985" t="s">
        <v>122</v>
      </c>
      <c r="DR124" s="986"/>
      <c r="DS124" s="986"/>
      <c r="DT124" s="986"/>
      <c r="DU124" s="987"/>
      <c r="DV124" s="988" t="s">
        <v>122</v>
      </c>
      <c r="DW124" s="989"/>
      <c r="DX124" s="989"/>
      <c r="DY124" s="989"/>
      <c r="DZ124" s="990"/>
    </row>
    <row r="125" spans="1:130" s="230" customFormat="1" ht="26.25" customHeight="1" x14ac:dyDescent="0.15">
      <c r="A125" s="1057"/>
      <c r="B125" s="949"/>
      <c r="C125" s="922" t="s">
        <v>440</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122</v>
      </c>
      <c r="AB125" s="959"/>
      <c r="AC125" s="959"/>
      <c r="AD125" s="959"/>
      <c r="AE125" s="960"/>
      <c r="AF125" s="961" t="s">
        <v>122</v>
      </c>
      <c r="AG125" s="959"/>
      <c r="AH125" s="959"/>
      <c r="AI125" s="959"/>
      <c r="AJ125" s="960"/>
      <c r="AK125" s="961" t="s">
        <v>122</v>
      </c>
      <c r="AL125" s="959"/>
      <c r="AM125" s="959"/>
      <c r="AN125" s="959"/>
      <c r="AO125" s="960"/>
      <c r="AP125" s="962" t="s">
        <v>122</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453</v>
      </c>
      <c r="CL125" s="1007"/>
      <c r="CM125" s="1007"/>
      <c r="CN125" s="1007"/>
      <c r="CO125" s="1008"/>
      <c r="CP125" s="929" t="s">
        <v>454</v>
      </c>
      <c r="CQ125" s="897"/>
      <c r="CR125" s="897"/>
      <c r="CS125" s="897"/>
      <c r="CT125" s="897"/>
      <c r="CU125" s="897"/>
      <c r="CV125" s="897"/>
      <c r="CW125" s="897"/>
      <c r="CX125" s="897"/>
      <c r="CY125" s="897"/>
      <c r="CZ125" s="897"/>
      <c r="DA125" s="897"/>
      <c r="DB125" s="897"/>
      <c r="DC125" s="897"/>
      <c r="DD125" s="897"/>
      <c r="DE125" s="897"/>
      <c r="DF125" s="898"/>
      <c r="DG125" s="930" t="s">
        <v>122</v>
      </c>
      <c r="DH125" s="931"/>
      <c r="DI125" s="931"/>
      <c r="DJ125" s="931"/>
      <c r="DK125" s="931"/>
      <c r="DL125" s="931" t="s">
        <v>122</v>
      </c>
      <c r="DM125" s="931"/>
      <c r="DN125" s="931"/>
      <c r="DO125" s="931"/>
      <c r="DP125" s="931"/>
      <c r="DQ125" s="931" t="s">
        <v>122</v>
      </c>
      <c r="DR125" s="931"/>
      <c r="DS125" s="931"/>
      <c r="DT125" s="931"/>
      <c r="DU125" s="931"/>
      <c r="DV125" s="932" t="s">
        <v>122</v>
      </c>
      <c r="DW125" s="932"/>
      <c r="DX125" s="932"/>
      <c r="DY125" s="932"/>
      <c r="DZ125" s="933"/>
    </row>
    <row r="126" spans="1:130" s="230" customFormat="1" ht="26.25" customHeight="1" thickBot="1" x14ac:dyDescent="0.2">
      <c r="A126" s="1057"/>
      <c r="B126" s="949"/>
      <c r="C126" s="922" t="s">
        <v>442</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t="s">
        <v>122</v>
      </c>
      <c r="AB126" s="959"/>
      <c r="AC126" s="959"/>
      <c r="AD126" s="959"/>
      <c r="AE126" s="960"/>
      <c r="AF126" s="961" t="s">
        <v>122</v>
      </c>
      <c r="AG126" s="959"/>
      <c r="AH126" s="959"/>
      <c r="AI126" s="959"/>
      <c r="AJ126" s="960"/>
      <c r="AK126" s="961" t="s">
        <v>122</v>
      </c>
      <c r="AL126" s="959"/>
      <c r="AM126" s="959"/>
      <c r="AN126" s="959"/>
      <c r="AO126" s="960"/>
      <c r="AP126" s="962" t="s">
        <v>122</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455</v>
      </c>
      <c r="CQ126" s="923"/>
      <c r="CR126" s="923"/>
      <c r="CS126" s="923"/>
      <c r="CT126" s="923"/>
      <c r="CU126" s="923"/>
      <c r="CV126" s="923"/>
      <c r="CW126" s="923"/>
      <c r="CX126" s="923"/>
      <c r="CY126" s="923"/>
      <c r="CZ126" s="923"/>
      <c r="DA126" s="923"/>
      <c r="DB126" s="923"/>
      <c r="DC126" s="923"/>
      <c r="DD126" s="923"/>
      <c r="DE126" s="923"/>
      <c r="DF126" s="924"/>
      <c r="DG126" s="925" t="s">
        <v>122</v>
      </c>
      <c r="DH126" s="926"/>
      <c r="DI126" s="926"/>
      <c r="DJ126" s="926"/>
      <c r="DK126" s="926"/>
      <c r="DL126" s="926" t="s">
        <v>122</v>
      </c>
      <c r="DM126" s="926"/>
      <c r="DN126" s="926"/>
      <c r="DO126" s="926"/>
      <c r="DP126" s="926"/>
      <c r="DQ126" s="926" t="s">
        <v>122</v>
      </c>
      <c r="DR126" s="926"/>
      <c r="DS126" s="926"/>
      <c r="DT126" s="926"/>
      <c r="DU126" s="926"/>
      <c r="DV126" s="927" t="s">
        <v>122</v>
      </c>
      <c r="DW126" s="927"/>
      <c r="DX126" s="927"/>
      <c r="DY126" s="927"/>
      <c r="DZ126" s="928"/>
    </row>
    <row r="127" spans="1:130" s="230" customFormat="1" ht="26.25" customHeight="1" x14ac:dyDescent="0.15">
      <c r="A127" s="1058"/>
      <c r="B127" s="951"/>
      <c r="C127" s="973" t="s">
        <v>456</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v>3460</v>
      </c>
      <c r="AB127" s="959"/>
      <c r="AC127" s="959"/>
      <c r="AD127" s="959"/>
      <c r="AE127" s="960"/>
      <c r="AF127" s="961">
        <v>2725</v>
      </c>
      <c r="AG127" s="959"/>
      <c r="AH127" s="959"/>
      <c r="AI127" s="959"/>
      <c r="AJ127" s="960"/>
      <c r="AK127" s="961">
        <v>2155</v>
      </c>
      <c r="AL127" s="959"/>
      <c r="AM127" s="959"/>
      <c r="AN127" s="959"/>
      <c r="AO127" s="960"/>
      <c r="AP127" s="962">
        <v>0.1</v>
      </c>
      <c r="AQ127" s="963"/>
      <c r="AR127" s="963"/>
      <c r="AS127" s="963"/>
      <c r="AT127" s="964"/>
      <c r="AU127" s="232"/>
      <c r="AV127" s="232"/>
      <c r="AW127" s="232"/>
      <c r="AX127" s="1031" t="s">
        <v>457</v>
      </c>
      <c r="AY127" s="1032"/>
      <c r="AZ127" s="1032"/>
      <c r="BA127" s="1032"/>
      <c r="BB127" s="1032"/>
      <c r="BC127" s="1032"/>
      <c r="BD127" s="1032"/>
      <c r="BE127" s="1033"/>
      <c r="BF127" s="1034" t="s">
        <v>458</v>
      </c>
      <c r="BG127" s="1032"/>
      <c r="BH127" s="1032"/>
      <c r="BI127" s="1032"/>
      <c r="BJ127" s="1032"/>
      <c r="BK127" s="1032"/>
      <c r="BL127" s="1033"/>
      <c r="BM127" s="1034" t="s">
        <v>459</v>
      </c>
      <c r="BN127" s="1032"/>
      <c r="BO127" s="1032"/>
      <c r="BP127" s="1032"/>
      <c r="BQ127" s="1032"/>
      <c r="BR127" s="1032"/>
      <c r="BS127" s="1033"/>
      <c r="BT127" s="1034" t="s">
        <v>460</v>
      </c>
      <c r="BU127" s="1032"/>
      <c r="BV127" s="1032"/>
      <c r="BW127" s="1032"/>
      <c r="BX127" s="1032"/>
      <c r="BY127" s="1032"/>
      <c r="BZ127" s="1055"/>
      <c r="CA127" s="232"/>
      <c r="CB127" s="232"/>
      <c r="CC127" s="232"/>
      <c r="CD127" s="255"/>
      <c r="CE127" s="255"/>
      <c r="CF127" s="255"/>
      <c r="CG127" s="232"/>
      <c r="CH127" s="232"/>
      <c r="CI127" s="232"/>
      <c r="CJ127" s="254"/>
      <c r="CK127" s="1023"/>
      <c r="CL127" s="1010"/>
      <c r="CM127" s="1010"/>
      <c r="CN127" s="1010"/>
      <c r="CO127" s="1011"/>
      <c r="CP127" s="922" t="s">
        <v>461</v>
      </c>
      <c r="CQ127" s="923"/>
      <c r="CR127" s="923"/>
      <c r="CS127" s="923"/>
      <c r="CT127" s="923"/>
      <c r="CU127" s="923"/>
      <c r="CV127" s="923"/>
      <c r="CW127" s="923"/>
      <c r="CX127" s="923"/>
      <c r="CY127" s="923"/>
      <c r="CZ127" s="923"/>
      <c r="DA127" s="923"/>
      <c r="DB127" s="923"/>
      <c r="DC127" s="923"/>
      <c r="DD127" s="923"/>
      <c r="DE127" s="923"/>
      <c r="DF127" s="924"/>
      <c r="DG127" s="925" t="s">
        <v>122</v>
      </c>
      <c r="DH127" s="926"/>
      <c r="DI127" s="926"/>
      <c r="DJ127" s="926"/>
      <c r="DK127" s="926"/>
      <c r="DL127" s="926" t="s">
        <v>122</v>
      </c>
      <c r="DM127" s="926"/>
      <c r="DN127" s="926"/>
      <c r="DO127" s="926"/>
      <c r="DP127" s="926"/>
      <c r="DQ127" s="926" t="s">
        <v>122</v>
      </c>
      <c r="DR127" s="926"/>
      <c r="DS127" s="926"/>
      <c r="DT127" s="926"/>
      <c r="DU127" s="926"/>
      <c r="DV127" s="927" t="s">
        <v>122</v>
      </c>
      <c r="DW127" s="927"/>
      <c r="DX127" s="927"/>
      <c r="DY127" s="927"/>
      <c r="DZ127" s="928"/>
    </row>
    <row r="128" spans="1:130" s="230" customFormat="1" ht="26.25" customHeight="1" thickBot="1" x14ac:dyDescent="0.2">
      <c r="A128" s="1041" t="s">
        <v>462</v>
      </c>
      <c r="B128" s="1042"/>
      <c r="C128" s="1042"/>
      <c r="D128" s="1042"/>
      <c r="E128" s="1042"/>
      <c r="F128" s="1042"/>
      <c r="G128" s="1042"/>
      <c r="H128" s="1042"/>
      <c r="I128" s="1042"/>
      <c r="J128" s="1042"/>
      <c r="K128" s="1042"/>
      <c r="L128" s="1042"/>
      <c r="M128" s="1042"/>
      <c r="N128" s="1042"/>
      <c r="O128" s="1042"/>
      <c r="P128" s="1042"/>
      <c r="Q128" s="1042"/>
      <c r="R128" s="1042"/>
      <c r="S128" s="1042"/>
      <c r="T128" s="1042"/>
      <c r="U128" s="1042"/>
      <c r="V128" s="1042"/>
      <c r="W128" s="1043" t="s">
        <v>463</v>
      </c>
      <c r="X128" s="1043"/>
      <c r="Y128" s="1043"/>
      <c r="Z128" s="1044"/>
      <c r="AA128" s="1045" t="s">
        <v>122</v>
      </c>
      <c r="AB128" s="1046"/>
      <c r="AC128" s="1046"/>
      <c r="AD128" s="1046"/>
      <c r="AE128" s="1047"/>
      <c r="AF128" s="1048">
        <v>73</v>
      </c>
      <c r="AG128" s="1046"/>
      <c r="AH128" s="1046"/>
      <c r="AI128" s="1046"/>
      <c r="AJ128" s="1047"/>
      <c r="AK128" s="1048">
        <v>73</v>
      </c>
      <c r="AL128" s="1046"/>
      <c r="AM128" s="1046"/>
      <c r="AN128" s="1046"/>
      <c r="AO128" s="1047"/>
      <c r="AP128" s="1049"/>
      <c r="AQ128" s="1050"/>
      <c r="AR128" s="1050"/>
      <c r="AS128" s="1050"/>
      <c r="AT128" s="1051"/>
      <c r="AU128" s="232"/>
      <c r="AV128" s="232"/>
      <c r="AW128" s="232"/>
      <c r="AX128" s="896" t="s">
        <v>464</v>
      </c>
      <c r="AY128" s="897"/>
      <c r="AZ128" s="897"/>
      <c r="BA128" s="897"/>
      <c r="BB128" s="897"/>
      <c r="BC128" s="897"/>
      <c r="BD128" s="897"/>
      <c r="BE128" s="898"/>
      <c r="BF128" s="1052" t="s">
        <v>122</v>
      </c>
      <c r="BG128" s="1053"/>
      <c r="BH128" s="1053"/>
      <c r="BI128" s="1053"/>
      <c r="BJ128" s="1053"/>
      <c r="BK128" s="1053"/>
      <c r="BL128" s="1054"/>
      <c r="BM128" s="1052">
        <v>15</v>
      </c>
      <c r="BN128" s="1053"/>
      <c r="BO128" s="1053"/>
      <c r="BP128" s="1053"/>
      <c r="BQ128" s="1053"/>
      <c r="BR128" s="1053"/>
      <c r="BS128" s="1054"/>
      <c r="BT128" s="1052">
        <v>20</v>
      </c>
      <c r="BU128" s="1053"/>
      <c r="BV128" s="1053"/>
      <c r="BW128" s="1053"/>
      <c r="BX128" s="1053"/>
      <c r="BY128" s="1053"/>
      <c r="BZ128" s="1076"/>
      <c r="CA128" s="255"/>
      <c r="CB128" s="255"/>
      <c r="CC128" s="255"/>
      <c r="CD128" s="255"/>
      <c r="CE128" s="255"/>
      <c r="CF128" s="255"/>
      <c r="CG128" s="232"/>
      <c r="CH128" s="232"/>
      <c r="CI128" s="232"/>
      <c r="CJ128" s="254"/>
      <c r="CK128" s="1024"/>
      <c r="CL128" s="1025"/>
      <c r="CM128" s="1025"/>
      <c r="CN128" s="1025"/>
      <c r="CO128" s="1026"/>
      <c r="CP128" s="1035" t="s">
        <v>465</v>
      </c>
      <c r="CQ128" s="726"/>
      <c r="CR128" s="726"/>
      <c r="CS128" s="726"/>
      <c r="CT128" s="726"/>
      <c r="CU128" s="726"/>
      <c r="CV128" s="726"/>
      <c r="CW128" s="726"/>
      <c r="CX128" s="726"/>
      <c r="CY128" s="726"/>
      <c r="CZ128" s="726"/>
      <c r="DA128" s="726"/>
      <c r="DB128" s="726"/>
      <c r="DC128" s="726"/>
      <c r="DD128" s="726"/>
      <c r="DE128" s="726"/>
      <c r="DF128" s="1036"/>
      <c r="DG128" s="1037" t="s">
        <v>122</v>
      </c>
      <c r="DH128" s="1038"/>
      <c r="DI128" s="1038"/>
      <c r="DJ128" s="1038"/>
      <c r="DK128" s="1038"/>
      <c r="DL128" s="1038" t="s">
        <v>122</v>
      </c>
      <c r="DM128" s="1038"/>
      <c r="DN128" s="1038"/>
      <c r="DO128" s="1038"/>
      <c r="DP128" s="1038"/>
      <c r="DQ128" s="1038" t="s">
        <v>122</v>
      </c>
      <c r="DR128" s="1038"/>
      <c r="DS128" s="1038"/>
      <c r="DT128" s="1038"/>
      <c r="DU128" s="1038"/>
      <c r="DV128" s="1039" t="s">
        <v>122</v>
      </c>
      <c r="DW128" s="1039"/>
      <c r="DX128" s="1039"/>
      <c r="DY128" s="1039"/>
      <c r="DZ128" s="1040"/>
    </row>
    <row r="129" spans="1:131" s="230" customFormat="1" ht="26.25" customHeight="1" x14ac:dyDescent="0.15">
      <c r="A129" s="934" t="s">
        <v>102</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466</v>
      </c>
      <c r="X129" s="1071"/>
      <c r="Y129" s="1071"/>
      <c r="Z129" s="1072"/>
      <c r="AA129" s="958">
        <v>3152287</v>
      </c>
      <c r="AB129" s="959"/>
      <c r="AC129" s="959"/>
      <c r="AD129" s="959"/>
      <c r="AE129" s="960"/>
      <c r="AF129" s="961">
        <v>3040597</v>
      </c>
      <c r="AG129" s="959"/>
      <c r="AH129" s="959"/>
      <c r="AI129" s="959"/>
      <c r="AJ129" s="960"/>
      <c r="AK129" s="961">
        <v>3064252</v>
      </c>
      <c r="AL129" s="959"/>
      <c r="AM129" s="959"/>
      <c r="AN129" s="959"/>
      <c r="AO129" s="960"/>
      <c r="AP129" s="1073"/>
      <c r="AQ129" s="1074"/>
      <c r="AR129" s="1074"/>
      <c r="AS129" s="1074"/>
      <c r="AT129" s="1075"/>
      <c r="AU129" s="233"/>
      <c r="AV129" s="233"/>
      <c r="AW129" s="233"/>
      <c r="AX129" s="1065" t="s">
        <v>467</v>
      </c>
      <c r="AY129" s="923"/>
      <c r="AZ129" s="923"/>
      <c r="BA129" s="923"/>
      <c r="BB129" s="923"/>
      <c r="BC129" s="923"/>
      <c r="BD129" s="923"/>
      <c r="BE129" s="924"/>
      <c r="BF129" s="1066" t="s">
        <v>122</v>
      </c>
      <c r="BG129" s="1067"/>
      <c r="BH129" s="1067"/>
      <c r="BI129" s="1067"/>
      <c r="BJ129" s="1067"/>
      <c r="BK129" s="1067"/>
      <c r="BL129" s="1068"/>
      <c r="BM129" s="1066">
        <v>20</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34" t="s">
        <v>468</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469</v>
      </c>
      <c r="X130" s="1071"/>
      <c r="Y130" s="1071"/>
      <c r="Z130" s="1072"/>
      <c r="AA130" s="958">
        <v>438888</v>
      </c>
      <c r="AB130" s="959"/>
      <c r="AC130" s="959"/>
      <c r="AD130" s="959"/>
      <c r="AE130" s="960"/>
      <c r="AF130" s="961">
        <v>401217</v>
      </c>
      <c r="AG130" s="959"/>
      <c r="AH130" s="959"/>
      <c r="AI130" s="959"/>
      <c r="AJ130" s="960"/>
      <c r="AK130" s="961">
        <v>398629</v>
      </c>
      <c r="AL130" s="959"/>
      <c r="AM130" s="959"/>
      <c r="AN130" s="959"/>
      <c r="AO130" s="960"/>
      <c r="AP130" s="1073"/>
      <c r="AQ130" s="1074"/>
      <c r="AR130" s="1074"/>
      <c r="AS130" s="1074"/>
      <c r="AT130" s="1075"/>
      <c r="AU130" s="233"/>
      <c r="AV130" s="233"/>
      <c r="AW130" s="233"/>
      <c r="AX130" s="1065" t="s">
        <v>470</v>
      </c>
      <c r="AY130" s="923"/>
      <c r="AZ130" s="923"/>
      <c r="BA130" s="923"/>
      <c r="BB130" s="923"/>
      <c r="BC130" s="923"/>
      <c r="BD130" s="923"/>
      <c r="BE130" s="924"/>
      <c r="BF130" s="1101">
        <v>5.4</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471</v>
      </c>
      <c r="X131" s="1108"/>
      <c r="Y131" s="1108"/>
      <c r="Z131" s="1109"/>
      <c r="AA131" s="1004">
        <v>2713399</v>
      </c>
      <c r="AB131" s="986"/>
      <c r="AC131" s="986"/>
      <c r="AD131" s="986"/>
      <c r="AE131" s="987"/>
      <c r="AF131" s="985">
        <v>2639380</v>
      </c>
      <c r="AG131" s="986"/>
      <c r="AH131" s="986"/>
      <c r="AI131" s="986"/>
      <c r="AJ131" s="987"/>
      <c r="AK131" s="985">
        <v>2665623</v>
      </c>
      <c r="AL131" s="986"/>
      <c r="AM131" s="986"/>
      <c r="AN131" s="986"/>
      <c r="AO131" s="987"/>
      <c r="AP131" s="1110"/>
      <c r="AQ131" s="1111"/>
      <c r="AR131" s="1111"/>
      <c r="AS131" s="1111"/>
      <c r="AT131" s="1112"/>
      <c r="AU131" s="233"/>
      <c r="AV131" s="233"/>
      <c r="AW131" s="233"/>
      <c r="AX131" s="1083" t="s">
        <v>472</v>
      </c>
      <c r="AY131" s="726"/>
      <c r="AZ131" s="726"/>
      <c r="BA131" s="726"/>
      <c r="BB131" s="726"/>
      <c r="BC131" s="726"/>
      <c r="BD131" s="726"/>
      <c r="BE131" s="1036"/>
      <c r="BF131" s="1084">
        <v>10.6</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090" t="s">
        <v>473</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474</v>
      </c>
      <c r="W132" s="1094"/>
      <c r="X132" s="1094"/>
      <c r="Y132" s="1094"/>
      <c r="Z132" s="1095"/>
      <c r="AA132" s="1096">
        <v>5.3957047969999996</v>
      </c>
      <c r="AB132" s="1097"/>
      <c r="AC132" s="1097"/>
      <c r="AD132" s="1097"/>
      <c r="AE132" s="1098"/>
      <c r="AF132" s="1099">
        <v>4.7455084149999998</v>
      </c>
      <c r="AG132" s="1097"/>
      <c r="AH132" s="1097"/>
      <c r="AI132" s="1097"/>
      <c r="AJ132" s="1098"/>
      <c r="AK132" s="1099">
        <v>6.0807173409999997</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475</v>
      </c>
      <c r="W133" s="1077"/>
      <c r="X133" s="1077"/>
      <c r="Y133" s="1077"/>
      <c r="Z133" s="1078"/>
      <c r="AA133" s="1079">
        <v>7.1</v>
      </c>
      <c r="AB133" s="1080"/>
      <c r="AC133" s="1080"/>
      <c r="AD133" s="1080"/>
      <c r="AE133" s="1081"/>
      <c r="AF133" s="1079">
        <v>5.8</v>
      </c>
      <c r="AG133" s="1080"/>
      <c r="AH133" s="1080"/>
      <c r="AI133" s="1080"/>
      <c r="AJ133" s="1081"/>
      <c r="AK133" s="1079">
        <v>5.4</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748Dt0vkzaQneX/GcVxT4TwgxIkw4mO6JVURCVhtMKwtNPCr63Smzngl13iSZDa5YMe2gjiNxZyT1fPSqGIM9w==" saltValue="4XQSuBtBO7HBpb7Dz9uTK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pageSetUpPr fitToPage="1"/>
  </sheetPr>
  <dimension ref="A1:DQ105"/>
  <sheetViews>
    <sheetView showGridLines="0" view="pageBreakPreview" topLeftCell="BA1" zoomScaleNormal="85" zoomScaleSheetLayoutView="10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476</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kmojs/ppn2w6MXtmzPibIyVH+58XsC57RJ33KVe2FR8G18vTCXVJZ7hOd5sEYzXTVBX9LBJfQAT0/Ot71+CEbg==" saltValue="CPUax288YS/zA4anjoDWZA==" spinCount="100000" sheet="1" objects="1" scenarios="1"/>
  <dataConsolidate/>
  <phoneticPr fontId="2"/>
  <printOptions horizontalCentered="1" verticalCentered="1"/>
  <pageMargins left="0" right="0" top="0" bottom="0" header="0" footer="0"/>
  <pageSetup paperSize="8" scale="6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RgDZq+r1cQDZOPiJf6/GhO29oYa+2ngMURfnctV8pKHXm+JTqfNHmd7wGQAZnsOkpTKybelXMrLSpHkwkCtnGw==" saltValue="rozwrD8dA8SfXAh9nb9Vgg==" spinCount="100000" sheet="1" objects="1" scenarios="1"/>
  <dataConsolidate/>
  <phoneticPr fontId="2"/>
  <printOptions horizontalCentered="1" verticalCentered="1"/>
  <pageMargins left="0" right="0" top="0" bottom="0" header="0" footer="0"/>
  <pageSetup paperSize="8" scale="6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topLeftCell="Z1"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477</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478</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479</v>
      </c>
      <c r="AP7" s="272"/>
      <c r="AQ7" s="273" t="s">
        <v>480</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481</v>
      </c>
      <c r="AQ8" s="279" t="s">
        <v>482</v>
      </c>
      <c r="AR8" s="280" t="s">
        <v>483</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484</v>
      </c>
      <c r="AL9" s="1117"/>
      <c r="AM9" s="1117"/>
      <c r="AN9" s="1118"/>
      <c r="AO9" s="281">
        <v>808053</v>
      </c>
      <c r="AP9" s="281">
        <v>167750</v>
      </c>
      <c r="AQ9" s="282">
        <v>243450</v>
      </c>
      <c r="AR9" s="283">
        <v>-31.1</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485</v>
      </c>
      <c r="AL10" s="1117"/>
      <c r="AM10" s="1117"/>
      <c r="AN10" s="1118"/>
      <c r="AO10" s="284">
        <v>127169</v>
      </c>
      <c r="AP10" s="284">
        <v>26400</v>
      </c>
      <c r="AQ10" s="285">
        <v>36828</v>
      </c>
      <c r="AR10" s="286">
        <v>-28.3</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486</v>
      </c>
      <c r="AL11" s="1117"/>
      <c r="AM11" s="1117"/>
      <c r="AN11" s="1118"/>
      <c r="AO11" s="284" t="s">
        <v>487</v>
      </c>
      <c r="AP11" s="284" t="s">
        <v>487</v>
      </c>
      <c r="AQ11" s="285">
        <v>2575</v>
      </c>
      <c r="AR11" s="286" t="s">
        <v>487</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488</v>
      </c>
      <c r="AL12" s="1117"/>
      <c r="AM12" s="1117"/>
      <c r="AN12" s="1118"/>
      <c r="AO12" s="284" t="s">
        <v>487</v>
      </c>
      <c r="AP12" s="284" t="s">
        <v>487</v>
      </c>
      <c r="AQ12" s="285" t="s">
        <v>487</v>
      </c>
      <c r="AR12" s="286" t="s">
        <v>487</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489</v>
      </c>
      <c r="AL13" s="1117"/>
      <c r="AM13" s="1117"/>
      <c r="AN13" s="1118"/>
      <c r="AO13" s="284">
        <v>239259</v>
      </c>
      <c r="AP13" s="284">
        <v>49670</v>
      </c>
      <c r="AQ13" s="285">
        <v>11862</v>
      </c>
      <c r="AR13" s="286">
        <v>318.7</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490</v>
      </c>
      <c r="AL14" s="1117"/>
      <c r="AM14" s="1117"/>
      <c r="AN14" s="1118"/>
      <c r="AO14" s="284">
        <v>21014</v>
      </c>
      <c r="AP14" s="284">
        <v>4362</v>
      </c>
      <c r="AQ14" s="285">
        <v>4647</v>
      </c>
      <c r="AR14" s="286">
        <v>-6.1</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491</v>
      </c>
      <c r="AL15" s="1120"/>
      <c r="AM15" s="1120"/>
      <c r="AN15" s="1121"/>
      <c r="AO15" s="284">
        <v>-47349</v>
      </c>
      <c r="AP15" s="284">
        <v>-9830</v>
      </c>
      <c r="AQ15" s="285">
        <v>-13358</v>
      </c>
      <c r="AR15" s="286">
        <v>-26.4</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178</v>
      </c>
      <c r="AL16" s="1120"/>
      <c r="AM16" s="1120"/>
      <c r="AN16" s="1121"/>
      <c r="AO16" s="284">
        <v>1148146</v>
      </c>
      <c r="AP16" s="284">
        <v>238353</v>
      </c>
      <c r="AQ16" s="285">
        <v>286004</v>
      </c>
      <c r="AR16" s="286">
        <v>-16.7</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492</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493</v>
      </c>
      <c r="AP20" s="293" t="s">
        <v>494</v>
      </c>
      <c r="AQ20" s="294" t="s">
        <v>495</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496</v>
      </c>
      <c r="AL21" s="1123"/>
      <c r="AM21" s="1123"/>
      <c r="AN21" s="1124"/>
      <c r="AO21" s="297">
        <v>17.23</v>
      </c>
      <c r="AP21" s="298">
        <v>24.25</v>
      </c>
      <c r="AQ21" s="299">
        <v>-7.02</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497</v>
      </c>
      <c r="AL22" s="1123"/>
      <c r="AM22" s="1123"/>
      <c r="AN22" s="1124"/>
      <c r="AO22" s="302">
        <v>91.5</v>
      </c>
      <c r="AP22" s="303">
        <v>95.4</v>
      </c>
      <c r="AQ22" s="304">
        <v>-3.9</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13" t="s">
        <v>498</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x14ac:dyDescent="0.15">
      <c r="A27" s="309"/>
      <c r="AO27" s="262"/>
      <c r="AP27" s="262"/>
      <c r="AQ27" s="262"/>
      <c r="AR27" s="262"/>
      <c r="AS27" s="262"/>
      <c r="AT27" s="262"/>
    </row>
    <row r="28" spans="1:46" ht="17.25" x14ac:dyDescent="0.15">
      <c r="A28" s="263" t="s">
        <v>499</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500</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479</v>
      </c>
      <c r="AP30" s="272"/>
      <c r="AQ30" s="273" t="s">
        <v>480</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481</v>
      </c>
      <c r="AQ31" s="279" t="s">
        <v>482</v>
      </c>
      <c r="AR31" s="280" t="s">
        <v>483</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501</v>
      </c>
      <c r="AL32" s="1131"/>
      <c r="AM32" s="1131"/>
      <c r="AN32" s="1132"/>
      <c r="AO32" s="312">
        <v>534970</v>
      </c>
      <c r="AP32" s="312">
        <v>111059</v>
      </c>
      <c r="AQ32" s="313">
        <v>167387</v>
      </c>
      <c r="AR32" s="314">
        <v>-33.700000000000003</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502</v>
      </c>
      <c r="AL33" s="1131"/>
      <c r="AM33" s="1131"/>
      <c r="AN33" s="1132"/>
      <c r="AO33" s="312" t="s">
        <v>487</v>
      </c>
      <c r="AP33" s="312" t="s">
        <v>487</v>
      </c>
      <c r="AQ33" s="313" t="s">
        <v>487</v>
      </c>
      <c r="AR33" s="314" t="s">
        <v>487</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503</v>
      </c>
      <c r="AL34" s="1131"/>
      <c r="AM34" s="1131"/>
      <c r="AN34" s="1132"/>
      <c r="AO34" s="312" t="s">
        <v>487</v>
      </c>
      <c r="AP34" s="312" t="s">
        <v>487</v>
      </c>
      <c r="AQ34" s="313">
        <v>5</v>
      </c>
      <c r="AR34" s="314" t="s">
        <v>487</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504</v>
      </c>
      <c r="AL35" s="1131"/>
      <c r="AM35" s="1131"/>
      <c r="AN35" s="1132"/>
      <c r="AO35" s="312">
        <v>11415</v>
      </c>
      <c r="AP35" s="312">
        <v>2370</v>
      </c>
      <c r="AQ35" s="313">
        <v>34589</v>
      </c>
      <c r="AR35" s="314">
        <v>-93.1</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505</v>
      </c>
      <c r="AL36" s="1131"/>
      <c r="AM36" s="1131"/>
      <c r="AN36" s="1132"/>
      <c r="AO36" s="312">
        <v>12251</v>
      </c>
      <c r="AP36" s="312">
        <v>2543</v>
      </c>
      <c r="AQ36" s="313">
        <v>2508</v>
      </c>
      <c r="AR36" s="314">
        <v>1.4</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506</v>
      </c>
      <c r="AL37" s="1131"/>
      <c r="AM37" s="1131"/>
      <c r="AN37" s="1132"/>
      <c r="AO37" s="312">
        <v>2155</v>
      </c>
      <c r="AP37" s="312">
        <v>447</v>
      </c>
      <c r="AQ37" s="313">
        <v>1525</v>
      </c>
      <c r="AR37" s="314">
        <v>-70.7</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507</v>
      </c>
      <c r="AL38" s="1134"/>
      <c r="AM38" s="1134"/>
      <c r="AN38" s="1135"/>
      <c r="AO38" s="315" t="s">
        <v>487</v>
      </c>
      <c r="AP38" s="315" t="s">
        <v>487</v>
      </c>
      <c r="AQ38" s="316">
        <v>44</v>
      </c>
      <c r="AR38" s="304" t="s">
        <v>487</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508</v>
      </c>
      <c r="AL39" s="1134"/>
      <c r="AM39" s="1134"/>
      <c r="AN39" s="1135"/>
      <c r="AO39" s="312">
        <v>-73</v>
      </c>
      <c r="AP39" s="312">
        <v>-15</v>
      </c>
      <c r="AQ39" s="313">
        <v>-7489</v>
      </c>
      <c r="AR39" s="314">
        <v>-99.8</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509</v>
      </c>
      <c r="AL40" s="1131"/>
      <c r="AM40" s="1131"/>
      <c r="AN40" s="1132"/>
      <c r="AO40" s="312">
        <v>-398629</v>
      </c>
      <c r="AP40" s="312">
        <v>-82755</v>
      </c>
      <c r="AQ40" s="313">
        <v>-138932</v>
      </c>
      <c r="AR40" s="314">
        <v>-40.4</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288</v>
      </c>
      <c r="AL41" s="1137"/>
      <c r="AM41" s="1137"/>
      <c r="AN41" s="1138"/>
      <c r="AO41" s="312">
        <v>162089</v>
      </c>
      <c r="AP41" s="312">
        <v>33649</v>
      </c>
      <c r="AQ41" s="313">
        <v>59636</v>
      </c>
      <c r="AR41" s="314">
        <v>-43.6</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510</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511</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479</v>
      </c>
      <c r="AN49" s="1127" t="s">
        <v>512</v>
      </c>
      <c r="AO49" s="1128"/>
      <c r="AP49" s="1128"/>
      <c r="AQ49" s="1128"/>
      <c r="AR49" s="1129"/>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513</v>
      </c>
      <c r="AO50" s="329" t="s">
        <v>514</v>
      </c>
      <c r="AP50" s="330" t="s">
        <v>515</v>
      </c>
      <c r="AQ50" s="331" t="s">
        <v>516</v>
      </c>
      <c r="AR50" s="332" t="s">
        <v>517</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518</v>
      </c>
      <c r="AL51" s="325"/>
      <c r="AM51" s="333">
        <v>661197</v>
      </c>
      <c r="AN51" s="334">
        <v>122580</v>
      </c>
      <c r="AO51" s="335">
        <v>-23.8</v>
      </c>
      <c r="AP51" s="336">
        <v>190274</v>
      </c>
      <c r="AQ51" s="337">
        <v>13.6</v>
      </c>
      <c r="AR51" s="338">
        <v>-37.4</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519</v>
      </c>
      <c r="AM52" s="341">
        <v>174549</v>
      </c>
      <c r="AN52" s="342">
        <v>32360</v>
      </c>
      <c r="AO52" s="343">
        <v>-59.8</v>
      </c>
      <c r="AP52" s="344">
        <v>88584</v>
      </c>
      <c r="AQ52" s="345">
        <v>7.3</v>
      </c>
      <c r="AR52" s="346">
        <v>-67.099999999999994</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520</v>
      </c>
      <c r="AL53" s="325"/>
      <c r="AM53" s="333">
        <v>383764</v>
      </c>
      <c r="AN53" s="334">
        <v>72655</v>
      </c>
      <c r="AO53" s="335">
        <v>-40.700000000000003</v>
      </c>
      <c r="AP53" s="336">
        <v>301035</v>
      </c>
      <c r="AQ53" s="337">
        <v>58.2</v>
      </c>
      <c r="AR53" s="338">
        <v>-98.9</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519</v>
      </c>
      <c r="AM54" s="341">
        <v>139641</v>
      </c>
      <c r="AN54" s="342">
        <v>26437</v>
      </c>
      <c r="AO54" s="343">
        <v>-18.3</v>
      </c>
      <c r="AP54" s="344">
        <v>154376</v>
      </c>
      <c r="AQ54" s="345">
        <v>74.3</v>
      </c>
      <c r="AR54" s="346">
        <v>-92.6</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521</v>
      </c>
      <c r="AL55" s="325"/>
      <c r="AM55" s="333">
        <v>537467</v>
      </c>
      <c r="AN55" s="334">
        <v>104464</v>
      </c>
      <c r="AO55" s="335">
        <v>43.8</v>
      </c>
      <c r="AP55" s="336">
        <v>277467</v>
      </c>
      <c r="AQ55" s="337">
        <v>-7.8</v>
      </c>
      <c r="AR55" s="338">
        <v>51.6</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519</v>
      </c>
      <c r="AM56" s="341">
        <v>333576</v>
      </c>
      <c r="AN56" s="342">
        <v>64835</v>
      </c>
      <c r="AO56" s="343">
        <v>145.19999999999999</v>
      </c>
      <c r="AP56" s="344">
        <v>128378</v>
      </c>
      <c r="AQ56" s="345">
        <v>-16.8</v>
      </c>
      <c r="AR56" s="346">
        <v>162</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522</v>
      </c>
      <c r="AL57" s="325"/>
      <c r="AM57" s="333">
        <v>470262</v>
      </c>
      <c r="AN57" s="334">
        <v>94316</v>
      </c>
      <c r="AO57" s="335">
        <v>-9.6999999999999993</v>
      </c>
      <c r="AP57" s="336">
        <v>282256</v>
      </c>
      <c r="AQ57" s="337">
        <v>1.7</v>
      </c>
      <c r="AR57" s="338">
        <v>-11.4</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519</v>
      </c>
      <c r="AM58" s="341">
        <v>258491</v>
      </c>
      <c r="AN58" s="342">
        <v>51843</v>
      </c>
      <c r="AO58" s="343">
        <v>-20</v>
      </c>
      <c r="AP58" s="344">
        <v>145453</v>
      </c>
      <c r="AQ58" s="345">
        <v>13.3</v>
      </c>
      <c r="AR58" s="346">
        <v>-33.299999999999997</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523</v>
      </c>
      <c r="AL59" s="325"/>
      <c r="AM59" s="333">
        <v>497617</v>
      </c>
      <c r="AN59" s="334">
        <v>103304</v>
      </c>
      <c r="AO59" s="335">
        <v>9.5</v>
      </c>
      <c r="AP59" s="336">
        <v>295341</v>
      </c>
      <c r="AQ59" s="337">
        <v>4.5999999999999996</v>
      </c>
      <c r="AR59" s="338">
        <v>4.9000000000000004</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519</v>
      </c>
      <c r="AM60" s="341">
        <v>316364</v>
      </c>
      <c r="AN60" s="342">
        <v>65677</v>
      </c>
      <c r="AO60" s="343">
        <v>26.7</v>
      </c>
      <c r="AP60" s="344">
        <v>137402</v>
      </c>
      <c r="AQ60" s="345">
        <v>-5.5</v>
      </c>
      <c r="AR60" s="346">
        <v>32.200000000000003</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524</v>
      </c>
      <c r="AL61" s="347"/>
      <c r="AM61" s="348">
        <v>510061</v>
      </c>
      <c r="AN61" s="349">
        <v>99464</v>
      </c>
      <c r="AO61" s="350">
        <v>-4.2</v>
      </c>
      <c r="AP61" s="351">
        <v>269275</v>
      </c>
      <c r="AQ61" s="352">
        <v>14.1</v>
      </c>
      <c r="AR61" s="338">
        <v>-18.3</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519</v>
      </c>
      <c r="AM62" s="341">
        <v>244524</v>
      </c>
      <c r="AN62" s="342">
        <v>48230</v>
      </c>
      <c r="AO62" s="343">
        <v>14.8</v>
      </c>
      <c r="AP62" s="344">
        <v>130839</v>
      </c>
      <c r="AQ62" s="345">
        <v>14.5</v>
      </c>
      <c r="AR62" s="346">
        <v>0.3</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U00Y2QPU0FqzOw7v48D8RVwTwgYMUG0EW+AV/XnQ4C0/UtpOp0z19WE5YAGKHKaAT4RYDfTZoZS3jlTmZyP/xw==" saltValue="ELLW3bFk9GIht4cgW/vM3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8" scale="88"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pageSetUpPr fitToPage="1"/>
  </sheetPr>
  <dimension ref="A1:DU121"/>
  <sheetViews>
    <sheetView showGridLines="0" topLeftCell="A85" zoomScaleNormal="100" zoomScaleSheetLayoutView="55" workbookViewId="0">
      <selection activeCell="AD47" sqref="AD47"/>
    </sheetView>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476</v>
      </c>
    </row>
    <row r="121" spans="125:125" ht="13.5" hidden="1" customHeight="1" x14ac:dyDescent="0.15">
      <c r="DU121" s="259"/>
    </row>
  </sheetData>
  <sheetProtection algorithmName="SHA-512" hashValue="e/PY+UTlv9lzyaRwWW0st24xElJgy8Fh/FKFRtvHAnWA943uwhutRpqGucIwdOFcyaOQ+6cviYSZJw/y30/lgQ==" saltValue="MnAFOhru/eLQ3ol1sukZmg=="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pageSetUpPr fitToPage="1"/>
  </sheetPr>
  <dimension ref="A1:EL116"/>
  <sheetViews>
    <sheetView showGridLines="0" topLeftCell="A85" zoomScaleNormal="100" zoomScaleSheetLayoutView="55" workbookViewId="0">
      <selection activeCell="AE103" sqref="AE103"/>
    </sheetView>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476</v>
      </c>
    </row>
  </sheetData>
  <sheetProtection algorithmName="SHA-512" hashValue="JOXbvFhBeh8QHN5U8S7NVQrKO2MbfA8+cwt482wHWYlJOyntuzbM2Q1eArOHIMk7Zh+KVFrCUP23KieQjyYNUA==" saltValue="gHUh0eLkugLkpJAu3uB7Qw=="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tabColor rgb="FFFFFF00"/>
    <pageSetUpPr fitToPage="1"/>
  </sheetPr>
  <dimension ref="B1:J50"/>
  <sheetViews>
    <sheetView showGridLines="0" topLeftCell="D34" zoomScale="90" zoomScaleNormal="9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526</v>
      </c>
      <c r="G46" s="8" t="s">
        <v>527</v>
      </c>
      <c r="H46" s="8" t="s">
        <v>528</v>
      </c>
      <c r="I46" s="8" t="s">
        <v>529</v>
      </c>
      <c r="J46" s="9" t="s">
        <v>530</v>
      </c>
    </row>
    <row r="47" spans="2:10" ht="57.75" customHeight="1" x14ac:dyDescent="0.15">
      <c r="B47" s="10"/>
      <c r="C47" s="1139" t="s">
        <v>3</v>
      </c>
      <c r="D47" s="1139"/>
      <c r="E47" s="1140"/>
      <c r="F47" s="11">
        <v>37.270000000000003</v>
      </c>
      <c r="G47" s="12">
        <v>37.21</v>
      </c>
      <c r="H47" s="12">
        <v>37.29</v>
      </c>
      <c r="I47" s="12">
        <v>45.24</v>
      </c>
      <c r="J47" s="13">
        <v>42.93</v>
      </c>
    </row>
    <row r="48" spans="2:10" ht="57.75" customHeight="1" x14ac:dyDescent="0.15">
      <c r="B48" s="14"/>
      <c r="C48" s="1141" t="s">
        <v>4</v>
      </c>
      <c r="D48" s="1141"/>
      <c r="E48" s="1142"/>
      <c r="F48" s="15">
        <v>2.93</v>
      </c>
      <c r="G48" s="16">
        <v>4.38</v>
      </c>
      <c r="H48" s="16">
        <v>10.3</v>
      </c>
      <c r="I48" s="16">
        <v>3.46</v>
      </c>
      <c r="J48" s="17">
        <v>5.12</v>
      </c>
    </row>
    <row r="49" spans="2:10" ht="57.75" customHeight="1" thickBot="1" x14ac:dyDescent="0.2">
      <c r="B49" s="18"/>
      <c r="C49" s="1143" t="s">
        <v>5</v>
      </c>
      <c r="D49" s="1143"/>
      <c r="E49" s="1144"/>
      <c r="F49" s="19" t="s">
        <v>531</v>
      </c>
      <c r="G49" s="20">
        <v>1.58</v>
      </c>
      <c r="H49" s="20">
        <v>6.58</v>
      </c>
      <c r="I49" s="20" t="s">
        <v>532</v>
      </c>
      <c r="J49" s="21" t="s">
        <v>533</v>
      </c>
    </row>
    <row r="50" spans="2:10" x14ac:dyDescent="0.15"/>
  </sheetData>
  <sheetProtection algorithmName="SHA-512" hashValue="IAIo4x8+bhN+lHReidcNoI/ugMtZhYSyienzSEMJhDC/AKxfOnTmMyg7Mc0qMeWhQZrcb4aInoPqmNcIRVmuLQ==" saltValue="0Qjbdwcku3IIfD5BDr9uwg==" spinCount="100000" sheet="1" objects="1" scenarios="1"/>
  <mergeCells count="3">
    <mergeCell ref="C47:E47"/>
    <mergeCell ref="C48:E48"/>
    <mergeCell ref="C49:E49"/>
  </mergeCells>
  <phoneticPr fontId="2"/>
  <printOptions horizontalCentered="1"/>
  <pageMargins left="0" right="0" top="0.19685039370078741" bottom="0" header="0" footer="0"/>
  <pageSetup paperSize="8" scale="91"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tabColor rgb="FFFFFF00"/>
    <pageSetUpPr fitToPage="1"/>
  </sheetPr>
  <dimension ref="A1:P45"/>
  <sheetViews>
    <sheetView showGridLines="0" topLeftCell="G1" zoomScaleSheetLayoutView="100" workbookViewId="0">
      <selection activeCell="C37" sqref="C37:E37"/>
    </sheetView>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526</v>
      </c>
      <c r="G33" s="29" t="s">
        <v>527</v>
      </c>
      <c r="H33" s="29" t="s">
        <v>528</v>
      </c>
      <c r="I33" s="29" t="s">
        <v>529</v>
      </c>
      <c r="J33" s="30" t="s">
        <v>530</v>
      </c>
      <c r="K33" s="22"/>
      <c r="L33" s="22"/>
      <c r="M33" s="22"/>
      <c r="N33" s="22"/>
      <c r="O33" s="22"/>
      <c r="P33" s="22"/>
    </row>
    <row r="34" spans="1:16" ht="39" customHeight="1" x14ac:dyDescent="0.15">
      <c r="A34" s="22"/>
      <c r="B34" s="31"/>
      <c r="C34" s="1151" t="s">
        <v>534</v>
      </c>
      <c r="D34" s="1151"/>
      <c r="E34" s="1152"/>
      <c r="F34" s="32">
        <v>2.93</v>
      </c>
      <c r="G34" s="33">
        <v>4.38</v>
      </c>
      <c r="H34" s="33">
        <v>10.29</v>
      </c>
      <c r="I34" s="33">
        <v>3.45</v>
      </c>
      <c r="J34" s="34">
        <v>5.1100000000000003</v>
      </c>
      <c r="K34" s="22"/>
      <c r="L34" s="22"/>
      <c r="M34" s="22"/>
      <c r="N34" s="22"/>
      <c r="O34" s="22"/>
      <c r="P34" s="22"/>
    </row>
    <row r="35" spans="1:16" ht="39" customHeight="1" x14ac:dyDescent="0.15">
      <c r="A35" s="22"/>
      <c r="B35" s="35"/>
      <c r="C35" s="1145" t="s">
        <v>535</v>
      </c>
      <c r="D35" s="1146"/>
      <c r="E35" s="1147"/>
      <c r="F35" s="36">
        <v>1.1399999999999999</v>
      </c>
      <c r="G35" s="37">
        <v>0.71</v>
      </c>
      <c r="H35" s="37">
        <v>0.56000000000000005</v>
      </c>
      <c r="I35" s="37">
        <v>0.74</v>
      </c>
      <c r="J35" s="38">
        <v>2.52</v>
      </c>
      <c r="K35" s="22"/>
      <c r="L35" s="22"/>
      <c r="M35" s="22"/>
      <c r="N35" s="22"/>
      <c r="O35" s="22"/>
      <c r="P35" s="22"/>
    </row>
    <row r="36" spans="1:16" ht="39" customHeight="1" x14ac:dyDescent="0.15">
      <c r="A36" s="22"/>
      <c r="B36" s="35"/>
      <c r="C36" s="1145" t="s">
        <v>536</v>
      </c>
      <c r="D36" s="1146"/>
      <c r="E36" s="1147"/>
      <c r="F36" s="36">
        <v>1.61</v>
      </c>
      <c r="G36" s="37">
        <v>1.57</v>
      </c>
      <c r="H36" s="37">
        <v>1.63</v>
      </c>
      <c r="I36" s="37">
        <v>1.48</v>
      </c>
      <c r="J36" s="38">
        <v>1.44</v>
      </c>
      <c r="K36" s="22"/>
      <c r="L36" s="22"/>
      <c r="M36" s="22"/>
      <c r="N36" s="22"/>
      <c r="O36" s="22"/>
      <c r="P36" s="22"/>
    </row>
    <row r="37" spans="1:16" ht="39" customHeight="1" x14ac:dyDescent="0.15">
      <c r="A37" s="22"/>
      <c r="B37" s="35"/>
      <c r="C37" s="1145" t="s">
        <v>537</v>
      </c>
      <c r="D37" s="1146"/>
      <c r="E37" s="1147"/>
      <c r="F37" s="36">
        <v>0.18</v>
      </c>
      <c r="G37" s="37">
        <v>0.18</v>
      </c>
      <c r="H37" s="37">
        <v>0.26</v>
      </c>
      <c r="I37" s="37">
        <v>0.22</v>
      </c>
      <c r="J37" s="38">
        <v>0.16</v>
      </c>
      <c r="K37" s="22"/>
      <c r="L37" s="22"/>
      <c r="M37" s="22"/>
      <c r="N37" s="22"/>
      <c r="O37" s="22"/>
      <c r="P37" s="22"/>
    </row>
    <row r="38" spans="1:16" ht="39" customHeight="1" x14ac:dyDescent="0.15">
      <c r="A38" s="22"/>
      <c r="B38" s="35"/>
      <c r="C38" s="1145" t="s">
        <v>538</v>
      </c>
      <c r="D38" s="1146"/>
      <c r="E38" s="1147"/>
      <c r="F38" s="36">
        <v>1.02</v>
      </c>
      <c r="G38" s="37">
        <v>0.85</v>
      </c>
      <c r="H38" s="37">
        <v>0.45</v>
      </c>
      <c r="I38" s="37">
        <v>0.83</v>
      </c>
      <c r="J38" s="38">
        <v>7.0000000000000007E-2</v>
      </c>
      <c r="K38" s="22"/>
      <c r="L38" s="22"/>
      <c r="M38" s="22"/>
      <c r="N38" s="22"/>
      <c r="O38" s="22"/>
      <c r="P38" s="22"/>
    </row>
    <row r="39" spans="1:16" ht="39" customHeight="1" x14ac:dyDescent="0.15">
      <c r="A39" s="22"/>
      <c r="B39" s="35"/>
      <c r="C39" s="1145" t="s">
        <v>539</v>
      </c>
      <c r="D39" s="1146"/>
      <c r="E39" s="1147"/>
      <c r="F39" s="36">
        <v>0.05</v>
      </c>
      <c r="G39" s="37">
        <v>0.01</v>
      </c>
      <c r="H39" s="37">
        <v>0.01</v>
      </c>
      <c r="I39" s="37">
        <v>0.03</v>
      </c>
      <c r="J39" s="38">
        <v>0.01</v>
      </c>
      <c r="K39" s="22"/>
      <c r="L39" s="22"/>
      <c r="M39" s="22"/>
      <c r="N39" s="22"/>
      <c r="O39" s="22"/>
      <c r="P39" s="22"/>
    </row>
    <row r="40" spans="1:16" ht="39" customHeight="1" x14ac:dyDescent="0.15">
      <c r="A40" s="22"/>
      <c r="B40" s="35"/>
      <c r="C40" s="1145"/>
      <c r="D40" s="1146"/>
      <c r="E40" s="1147"/>
      <c r="F40" s="36"/>
      <c r="G40" s="37"/>
      <c r="H40" s="37"/>
      <c r="I40" s="37"/>
      <c r="J40" s="38"/>
      <c r="K40" s="22"/>
      <c r="L40" s="22"/>
      <c r="M40" s="22"/>
      <c r="N40" s="22"/>
      <c r="O40" s="22"/>
      <c r="P40" s="22"/>
    </row>
    <row r="41" spans="1:16" ht="39" customHeight="1" x14ac:dyDescent="0.15">
      <c r="A41" s="22"/>
      <c r="B41" s="35"/>
      <c r="C41" s="1145"/>
      <c r="D41" s="1146"/>
      <c r="E41" s="1147"/>
      <c r="F41" s="36"/>
      <c r="G41" s="37"/>
      <c r="H41" s="37"/>
      <c r="I41" s="37"/>
      <c r="J41" s="38"/>
      <c r="K41" s="22"/>
      <c r="L41" s="22"/>
      <c r="M41" s="22"/>
      <c r="N41" s="22"/>
      <c r="O41" s="22"/>
      <c r="P41" s="22"/>
    </row>
    <row r="42" spans="1:16" ht="39" customHeight="1" x14ac:dyDescent="0.15">
      <c r="A42" s="22"/>
      <c r="B42" s="39"/>
      <c r="C42" s="1145" t="s">
        <v>540</v>
      </c>
      <c r="D42" s="1146"/>
      <c r="E42" s="1147"/>
      <c r="F42" s="36" t="s">
        <v>487</v>
      </c>
      <c r="G42" s="37" t="s">
        <v>487</v>
      </c>
      <c r="H42" s="37" t="s">
        <v>487</v>
      </c>
      <c r="I42" s="37" t="s">
        <v>487</v>
      </c>
      <c r="J42" s="38" t="s">
        <v>487</v>
      </c>
      <c r="K42" s="22"/>
      <c r="L42" s="22"/>
      <c r="M42" s="22"/>
      <c r="N42" s="22"/>
      <c r="O42" s="22"/>
      <c r="P42" s="22"/>
    </row>
    <row r="43" spans="1:16" ht="39" customHeight="1" thickBot="1" x14ac:dyDescent="0.2">
      <c r="A43" s="22"/>
      <c r="B43" s="40"/>
      <c r="C43" s="1148" t="s">
        <v>541</v>
      </c>
      <c r="D43" s="1149"/>
      <c r="E43" s="1150"/>
      <c r="F43" s="41" t="s">
        <v>487</v>
      </c>
      <c r="G43" s="42" t="s">
        <v>487</v>
      </c>
      <c r="H43" s="42" t="s">
        <v>487</v>
      </c>
      <c r="I43" s="42" t="s">
        <v>487</v>
      </c>
      <c r="J43" s="43" t="s">
        <v>487</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SPvM1j3NMVKx5wNIxy9S9Fx6YbXZqeixFTBSFxg1xEokd+ZihqxiLfMs8DgYg5xmRKiH4/H7Pku+qSGYZPV0oQ==" saltValue="4IxfrljoAqUqPl2OJjlCq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7"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tabColor rgb="FFFFFF00"/>
    <pageSetUpPr fitToPage="1"/>
  </sheetPr>
  <dimension ref="A1:U64"/>
  <sheetViews>
    <sheetView showGridLines="0" topLeftCell="H52" zoomScaleSheetLayoutView="55" workbookViewId="0">
      <selection activeCell="O62" sqref="O62"/>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526</v>
      </c>
      <c r="L44" s="56" t="s">
        <v>527</v>
      </c>
      <c r="M44" s="56" t="s">
        <v>528</v>
      </c>
      <c r="N44" s="56" t="s">
        <v>529</v>
      </c>
      <c r="O44" s="57" t="s">
        <v>530</v>
      </c>
      <c r="P44" s="48"/>
      <c r="Q44" s="48"/>
      <c r="R44" s="48"/>
      <c r="S44" s="48"/>
      <c r="T44" s="48"/>
      <c r="U44" s="48"/>
    </row>
    <row r="45" spans="1:21" ht="30.75" customHeight="1" x14ac:dyDescent="0.15">
      <c r="A45" s="48"/>
      <c r="B45" s="1153" t="s">
        <v>9</v>
      </c>
      <c r="C45" s="1154"/>
      <c r="D45" s="58"/>
      <c r="E45" s="1159" t="s">
        <v>10</v>
      </c>
      <c r="F45" s="1159"/>
      <c r="G45" s="1159"/>
      <c r="H45" s="1159"/>
      <c r="I45" s="1159"/>
      <c r="J45" s="1160"/>
      <c r="K45" s="59">
        <v>615</v>
      </c>
      <c r="L45" s="60">
        <v>600</v>
      </c>
      <c r="M45" s="60">
        <v>571</v>
      </c>
      <c r="N45" s="60">
        <v>512</v>
      </c>
      <c r="O45" s="61">
        <v>535</v>
      </c>
      <c r="P45" s="48"/>
      <c r="Q45" s="48"/>
      <c r="R45" s="48"/>
      <c r="S45" s="48"/>
      <c r="T45" s="48"/>
      <c r="U45" s="48"/>
    </row>
    <row r="46" spans="1:21" ht="30.75" customHeight="1" x14ac:dyDescent="0.15">
      <c r="A46" s="48"/>
      <c r="B46" s="1155"/>
      <c r="C46" s="1156"/>
      <c r="D46" s="62"/>
      <c r="E46" s="1161" t="s">
        <v>11</v>
      </c>
      <c r="F46" s="1161"/>
      <c r="G46" s="1161"/>
      <c r="H46" s="1161"/>
      <c r="I46" s="1161"/>
      <c r="J46" s="1162"/>
      <c r="K46" s="63" t="s">
        <v>487</v>
      </c>
      <c r="L46" s="64" t="s">
        <v>487</v>
      </c>
      <c r="M46" s="64" t="s">
        <v>487</v>
      </c>
      <c r="N46" s="64" t="s">
        <v>487</v>
      </c>
      <c r="O46" s="65" t="s">
        <v>487</v>
      </c>
      <c r="P46" s="48"/>
      <c r="Q46" s="48"/>
      <c r="R46" s="48"/>
      <c r="S46" s="48"/>
      <c r="T46" s="48"/>
      <c r="U46" s="48"/>
    </row>
    <row r="47" spans="1:21" ht="30.75" customHeight="1" x14ac:dyDescent="0.15">
      <c r="A47" s="48"/>
      <c r="B47" s="1155"/>
      <c r="C47" s="1156"/>
      <c r="D47" s="62"/>
      <c r="E47" s="1161" t="s">
        <v>12</v>
      </c>
      <c r="F47" s="1161"/>
      <c r="G47" s="1161"/>
      <c r="H47" s="1161"/>
      <c r="I47" s="1161"/>
      <c r="J47" s="1162"/>
      <c r="K47" s="63" t="s">
        <v>487</v>
      </c>
      <c r="L47" s="64" t="s">
        <v>487</v>
      </c>
      <c r="M47" s="64" t="s">
        <v>487</v>
      </c>
      <c r="N47" s="64" t="s">
        <v>487</v>
      </c>
      <c r="O47" s="65" t="s">
        <v>487</v>
      </c>
      <c r="P47" s="48"/>
      <c r="Q47" s="48"/>
      <c r="R47" s="48"/>
      <c r="S47" s="48"/>
      <c r="T47" s="48"/>
      <c r="U47" s="48"/>
    </row>
    <row r="48" spans="1:21" ht="30.75" customHeight="1" x14ac:dyDescent="0.15">
      <c r="A48" s="48"/>
      <c r="B48" s="1155"/>
      <c r="C48" s="1156"/>
      <c r="D48" s="62"/>
      <c r="E48" s="1161" t="s">
        <v>13</v>
      </c>
      <c r="F48" s="1161"/>
      <c r="G48" s="1161"/>
      <c r="H48" s="1161"/>
      <c r="I48" s="1161"/>
      <c r="J48" s="1162"/>
      <c r="K48" s="63">
        <v>1</v>
      </c>
      <c r="L48" s="64">
        <v>1</v>
      </c>
      <c r="M48" s="64">
        <v>0</v>
      </c>
      <c r="N48" s="64">
        <v>0</v>
      </c>
      <c r="O48" s="65">
        <v>11</v>
      </c>
      <c r="P48" s="48"/>
      <c r="Q48" s="48"/>
      <c r="R48" s="48"/>
      <c r="S48" s="48"/>
      <c r="T48" s="48"/>
      <c r="U48" s="48"/>
    </row>
    <row r="49" spans="1:21" ht="30.75" customHeight="1" x14ac:dyDescent="0.15">
      <c r="A49" s="48"/>
      <c r="B49" s="1155"/>
      <c r="C49" s="1156"/>
      <c r="D49" s="62"/>
      <c r="E49" s="1161" t="s">
        <v>14</v>
      </c>
      <c r="F49" s="1161"/>
      <c r="G49" s="1161"/>
      <c r="H49" s="1161"/>
      <c r="I49" s="1161"/>
      <c r="J49" s="1162"/>
      <c r="K49" s="63">
        <v>14</v>
      </c>
      <c r="L49" s="64">
        <v>10</v>
      </c>
      <c r="M49" s="64">
        <v>10</v>
      </c>
      <c r="N49" s="64">
        <v>12</v>
      </c>
      <c r="O49" s="65">
        <v>12</v>
      </c>
      <c r="P49" s="48"/>
      <c r="Q49" s="48"/>
      <c r="R49" s="48"/>
      <c r="S49" s="48"/>
      <c r="T49" s="48"/>
      <c r="U49" s="48"/>
    </row>
    <row r="50" spans="1:21" ht="30.75" customHeight="1" x14ac:dyDescent="0.15">
      <c r="A50" s="48"/>
      <c r="B50" s="1155"/>
      <c r="C50" s="1156"/>
      <c r="D50" s="62"/>
      <c r="E50" s="1161" t="s">
        <v>15</v>
      </c>
      <c r="F50" s="1161"/>
      <c r="G50" s="1161"/>
      <c r="H50" s="1161"/>
      <c r="I50" s="1161"/>
      <c r="J50" s="1162"/>
      <c r="K50" s="63">
        <v>5</v>
      </c>
      <c r="L50" s="64">
        <v>4</v>
      </c>
      <c r="M50" s="64">
        <v>3</v>
      </c>
      <c r="N50" s="64">
        <v>3</v>
      </c>
      <c r="O50" s="65">
        <v>2</v>
      </c>
      <c r="P50" s="48"/>
      <c r="Q50" s="48"/>
      <c r="R50" s="48"/>
      <c r="S50" s="48"/>
      <c r="T50" s="48"/>
      <c r="U50" s="48"/>
    </row>
    <row r="51" spans="1:21" ht="30.75" customHeight="1" x14ac:dyDescent="0.15">
      <c r="A51" s="48"/>
      <c r="B51" s="1157"/>
      <c r="C51" s="1158"/>
      <c r="D51" s="66"/>
      <c r="E51" s="1161" t="s">
        <v>16</v>
      </c>
      <c r="F51" s="1161"/>
      <c r="G51" s="1161"/>
      <c r="H51" s="1161"/>
      <c r="I51" s="1161"/>
      <c r="J51" s="1162"/>
      <c r="K51" s="63" t="s">
        <v>487</v>
      </c>
      <c r="L51" s="64" t="s">
        <v>487</v>
      </c>
      <c r="M51" s="64" t="s">
        <v>487</v>
      </c>
      <c r="N51" s="64" t="s">
        <v>487</v>
      </c>
      <c r="O51" s="65" t="s">
        <v>487</v>
      </c>
      <c r="P51" s="48"/>
      <c r="Q51" s="48"/>
      <c r="R51" s="48"/>
      <c r="S51" s="48"/>
      <c r="T51" s="48"/>
      <c r="U51" s="48"/>
    </row>
    <row r="52" spans="1:21" ht="30.75" customHeight="1" x14ac:dyDescent="0.15">
      <c r="A52" s="48"/>
      <c r="B52" s="1163" t="s">
        <v>17</v>
      </c>
      <c r="C52" s="1164"/>
      <c r="D52" s="66"/>
      <c r="E52" s="1161" t="s">
        <v>18</v>
      </c>
      <c r="F52" s="1161"/>
      <c r="G52" s="1161"/>
      <c r="H52" s="1161"/>
      <c r="I52" s="1161"/>
      <c r="J52" s="1162"/>
      <c r="K52" s="63">
        <v>425</v>
      </c>
      <c r="L52" s="64">
        <v>434</v>
      </c>
      <c r="M52" s="64">
        <v>439</v>
      </c>
      <c r="N52" s="64">
        <v>401</v>
      </c>
      <c r="O52" s="65">
        <v>399</v>
      </c>
      <c r="P52" s="48"/>
      <c r="Q52" s="48"/>
      <c r="R52" s="48"/>
      <c r="S52" s="48"/>
      <c r="T52" s="48"/>
      <c r="U52" s="48"/>
    </row>
    <row r="53" spans="1:21" ht="30.75" customHeight="1" thickBot="1" x14ac:dyDescent="0.2">
      <c r="A53" s="48"/>
      <c r="B53" s="1165" t="s">
        <v>19</v>
      </c>
      <c r="C53" s="1166"/>
      <c r="D53" s="67"/>
      <c r="E53" s="1167" t="s">
        <v>20</v>
      </c>
      <c r="F53" s="1167"/>
      <c r="G53" s="1167"/>
      <c r="H53" s="1167"/>
      <c r="I53" s="1167"/>
      <c r="J53" s="1168"/>
      <c r="K53" s="68">
        <v>210</v>
      </c>
      <c r="L53" s="69">
        <v>181</v>
      </c>
      <c r="M53" s="69">
        <v>145</v>
      </c>
      <c r="N53" s="69">
        <v>126</v>
      </c>
      <c r="O53" s="70">
        <v>161</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542</v>
      </c>
      <c r="L57" s="81" t="s">
        <v>543</v>
      </c>
      <c r="M57" s="81" t="s">
        <v>544</v>
      </c>
      <c r="N57" s="81" t="s">
        <v>545</v>
      </c>
      <c r="O57" s="82" t="s">
        <v>546</v>
      </c>
      <c r="P57" s="48"/>
      <c r="Q57" s="48"/>
      <c r="R57" s="48"/>
      <c r="S57" s="48"/>
      <c r="T57" s="48"/>
      <c r="U57" s="48"/>
    </row>
    <row r="58" spans="1:21" ht="31.5" customHeight="1" x14ac:dyDescent="0.15">
      <c r="B58" s="1169" t="s">
        <v>24</v>
      </c>
      <c r="C58" s="1170"/>
      <c r="D58" s="1175" t="s">
        <v>25</v>
      </c>
      <c r="E58" s="1176"/>
      <c r="F58" s="1176"/>
      <c r="G58" s="1176"/>
      <c r="H58" s="1176"/>
      <c r="I58" s="1176"/>
      <c r="J58" s="1177"/>
      <c r="K58" s="83"/>
      <c r="L58" s="84"/>
      <c r="M58" s="84"/>
      <c r="N58" s="84"/>
      <c r="O58" s="85"/>
    </row>
    <row r="59" spans="1:21" ht="31.5" customHeight="1" x14ac:dyDescent="0.15">
      <c r="B59" s="1171"/>
      <c r="C59" s="1172"/>
      <c r="D59" s="1178" t="s">
        <v>26</v>
      </c>
      <c r="E59" s="1179"/>
      <c r="F59" s="1179"/>
      <c r="G59" s="1179"/>
      <c r="H59" s="1179"/>
      <c r="I59" s="1179"/>
      <c r="J59" s="1180"/>
      <c r="K59" s="86"/>
      <c r="L59" s="87"/>
      <c r="M59" s="87"/>
      <c r="N59" s="87"/>
      <c r="O59" s="88"/>
    </row>
    <row r="60" spans="1:21" ht="31.5" customHeight="1" thickBot="1" x14ac:dyDescent="0.2">
      <c r="B60" s="1173"/>
      <c r="C60" s="1174"/>
      <c r="D60" s="1181" t="s">
        <v>27</v>
      </c>
      <c r="E60" s="1182"/>
      <c r="F60" s="1182"/>
      <c r="G60" s="1182"/>
      <c r="H60" s="1182"/>
      <c r="I60" s="1182"/>
      <c r="J60" s="1183"/>
      <c r="K60" s="89"/>
      <c r="L60" s="90"/>
      <c r="M60" s="90"/>
      <c r="N60" s="90"/>
      <c r="O60" s="91"/>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P3RQOayeLDzHnsOOxu0p78fK/8WgUlD1xeU4iXoUuMssAPB5+8iHryaCIzDci8rlmZpCghfbmejSVbE19XyJHQ==" saltValue="lSKEfHe033k+mhOD7axNYQ=="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8" scale="75"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tabColor rgb="FFFFFF00"/>
    <pageSetUpPr fitToPage="1"/>
  </sheetPr>
  <dimension ref="B1:M55"/>
  <sheetViews>
    <sheetView showGridLines="0" topLeftCell="H34"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526</v>
      </c>
      <c r="J40" s="103" t="s">
        <v>527</v>
      </c>
      <c r="K40" s="103" t="s">
        <v>528</v>
      </c>
      <c r="L40" s="103" t="s">
        <v>529</v>
      </c>
      <c r="M40" s="104" t="s">
        <v>530</v>
      </c>
    </row>
    <row r="41" spans="2:13" ht="27.75" customHeight="1" x14ac:dyDescent="0.15">
      <c r="B41" s="1184" t="s">
        <v>30</v>
      </c>
      <c r="C41" s="1185"/>
      <c r="D41" s="105"/>
      <c r="E41" s="1190" t="s">
        <v>31</v>
      </c>
      <c r="F41" s="1190"/>
      <c r="G41" s="1190"/>
      <c r="H41" s="1191"/>
      <c r="I41" s="355">
        <v>5596</v>
      </c>
      <c r="J41" s="356">
        <v>5527</v>
      </c>
      <c r="K41" s="356">
        <v>5370</v>
      </c>
      <c r="L41" s="356">
        <v>5289</v>
      </c>
      <c r="M41" s="357">
        <v>5158</v>
      </c>
    </row>
    <row r="42" spans="2:13" ht="27.75" customHeight="1" x14ac:dyDescent="0.15">
      <c r="B42" s="1186"/>
      <c r="C42" s="1187"/>
      <c r="D42" s="106"/>
      <c r="E42" s="1192" t="s">
        <v>32</v>
      </c>
      <c r="F42" s="1192"/>
      <c r="G42" s="1192"/>
      <c r="H42" s="1193"/>
      <c r="I42" s="358">
        <v>16</v>
      </c>
      <c r="J42" s="359">
        <v>13</v>
      </c>
      <c r="K42" s="359">
        <v>10</v>
      </c>
      <c r="L42" s="359">
        <v>7</v>
      </c>
      <c r="M42" s="360">
        <v>5</v>
      </c>
    </row>
    <row r="43" spans="2:13" ht="27.75" customHeight="1" x14ac:dyDescent="0.15">
      <c r="B43" s="1186"/>
      <c r="C43" s="1187"/>
      <c r="D43" s="106"/>
      <c r="E43" s="1192" t="s">
        <v>33</v>
      </c>
      <c r="F43" s="1192"/>
      <c r="G43" s="1192"/>
      <c r="H43" s="1193"/>
      <c r="I43" s="358">
        <v>2</v>
      </c>
      <c r="J43" s="359">
        <v>2</v>
      </c>
      <c r="K43" s="359">
        <v>1</v>
      </c>
      <c r="L43" s="359">
        <v>3</v>
      </c>
      <c r="M43" s="360">
        <v>59</v>
      </c>
    </row>
    <row r="44" spans="2:13" ht="27.75" customHeight="1" x14ac:dyDescent="0.15">
      <c r="B44" s="1186"/>
      <c r="C44" s="1187"/>
      <c r="D44" s="106"/>
      <c r="E44" s="1192" t="s">
        <v>34</v>
      </c>
      <c r="F44" s="1192"/>
      <c r="G44" s="1192"/>
      <c r="H44" s="1193"/>
      <c r="I44" s="358">
        <v>89</v>
      </c>
      <c r="J44" s="359">
        <v>106</v>
      </c>
      <c r="K44" s="359">
        <v>110</v>
      </c>
      <c r="L44" s="359">
        <v>100</v>
      </c>
      <c r="M44" s="360">
        <v>94</v>
      </c>
    </row>
    <row r="45" spans="2:13" ht="27.75" customHeight="1" x14ac:dyDescent="0.15">
      <c r="B45" s="1186"/>
      <c r="C45" s="1187"/>
      <c r="D45" s="106"/>
      <c r="E45" s="1192" t="s">
        <v>35</v>
      </c>
      <c r="F45" s="1192"/>
      <c r="G45" s="1192"/>
      <c r="H45" s="1193"/>
      <c r="I45" s="358">
        <v>538</v>
      </c>
      <c r="J45" s="359">
        <v>502</v>
      </c>
      <c r="K45" s="359">
        <v>507</v>
      </c>
      <c r="L45" s="359">
        <v>513</v>
      </c>
      <c r="M45" s="360">
        <v>512</v>
      </c>
    </row>
    <row r="46" spans="2:13" ht="27.75" customHeight="1" x14ac:dyDescent="0.15">
      <c r="B46" s="1186"/>
      <c r="C46" s="1187"/>
      <c r="D46" s="107"/>
      <c r="E46" s="1192" t="s">
        <v>36</v>
      </c>
      <c r="F46" s="1192"/>
      <c r="G46" s="1192"/>
      <c r="H46" s="1193"/>
      <c r="I46" s="358" t="s">
        <v>487</v>
      </c>
      <c r="J46" s="359" t="s">
        <v>487</v>
      </c>
      <c r="K46" s="359" t="s">
        <v>487</v>
      </c>
      <c r="L46" s="359" t="s">
        <v>487</v>
      </c>
      <c r="M46" s="360" t="s">
        <v>487</v>
      </c>
    </row>
    <row r="47" spans="2:13" ht="27.75" customHeight="1" x14ac:dyDescent="0.15">
      <c r="B47" s="1186"/>
      <c r="C47" s="1187"/>
      <c r="D47" s="108"/>
      <c r="E47" s="1194" t="s">
        <v>37</v>
      </c>
      <c r="F47" s="1195"/>
      <c r="G47" s="1195"/>
      <c r="H47" s="1196"/>
      <c r="I47" s="358" t="s">
        <v>487</v>
      </c>
      <c r="J47" s="359" t="s">
        <v>487</v>
      </c>
      <c r="K47" s="359" t="s">
        <v>487</v>
      </c>
      <c r="L47" s="359" t="s">
        <v>487</v>
      </c>
      <c r="M47" s="360" t="s">
        <v>487</v>
      </c>
    </row>
    <row r="48" spans="2:13" ht="27.75" customHeight="1" x14ac:dyDescent="0.15">
      <c r="B48" s="1186"/>
      <c r="C48" s="1187"/>
      <c r="D48" s="106"/>
      <c r="E48" s="1192" t="s">
        <v>38</v>
      </c>
      <c r="F48" s="1192"/>
      <c r="G48" s="1192"/>
      <c r="H48" s="1193"/>
      <c r="I48" s="358" t="s">
        <v>487</v>
      </c>
      <c r="J48" s="359" t="s">
        <v>487</v>
      </c>
      <c r="K48" s="359" t="s">
        <v>487</v>
      </c>
      <c r="L48" s="359" t="s">
        <v>487</v>
      </c>
      <c r="M48" s="360" t="s">
        <v>487</v>
      </c>
    </row>
    <row r="49" spans="2:13" ht="27.75" customHeight="1" x14ac:dyDescent="0.15">
      <c r="B49" s="1188"/>
      <c r="C49" s="1189"/>
      <c r="D49" s="106"/>
      <c r="E49" s="1192" t="s">
        <v>39</v>
      </c>
      <c r="F49" s="1192"/>
      <c r="G49" s="1192"/>
      <c r="H49" s="1193"/>
      <c r="I49" s="358" t="s">
        <v>487</v>
      </c>
      <c r="J49" s="359" t="s">
        <v>487</v>
      </c>
      <c r="K49" s="359" t="s">
        <v>487</v>
      </c>
      <c r="L49" s="359" t="s">
        <v>487</v>
      </c>
      <c r="M49" s="360" t="s">
        <v>487</v>
      </c>
    </row>
    <row r="50" spans="2:13" ht="27.75" customHeight="1" x14ac:dyDescent="0.15">
      <c r="B50" s="1197" t="s">
        <v>40</v>
      </c>
      <c r="C50" s="1198"/>
      <c r="D50" s="109"/>
      <c r="E50" s="1192" t="s">
        <v>41</v>
      </c>
      <c r="F50" s="1192"/>
      <c r="G50" s="1192"/>
      <c r="H50" s="1193"/>
      <c r="I50" s="358">
        <v>1553</v>
      </c>
      <c r="J50" s="359">
        <v>1601</v>
      </c>
      <c r="K50" s="359">
        <v>1802</v>
      </c>
      <c r="L50" s="359">
        <v>2068</v>
      </c>
      <c r="M50" s="360">
        <v>1936</v>
      </c>
    </row>
    <row r="51" spans="2:13" ht="27.75" customHeight="1" x14ac:dyDescent="0.15">
      <c r="B51" s="1186"/>
      <c r="C51" s="1187"/>
      <c r="D51" s="106"/>
      <c r="E51" s="1192" t="s">
        <v>42</v>
      </c>
      <c r="F51" s="1192"/>
      <c r="G51" s="1192"/>
      <c r="H51" s="1193"/>
      <c r="I51" s="358" t="s">
        <v>487</v>
      </c>
      <c r="J51" s="359" t="s">
        <v>487</v>
      </c>
      <c r="K51" s="359" t="s">
        <v>487</v>
      </c>
      <c r="L51" s="359" t="s">
        <v>487</v>
      </c>
      <c r="M51" s="360" t="s">
        <v>487</v>
      </c>
    </row>
    <row r="52" spans="2:13" ht="27.75" customHeight="1" x14ac:dyDescent="0.15">
      <c r="B52" s="1188"/>
      <c r="C52" s="1189"/>
      <c r="D52" s="106"/>
      <c r="E52" s="1192" t="s">
        <v>43</v>
      </c>
      <c r="F52" s="1192"/>
      <c r="G52" s="1192"/>
      <c r="H52" s="1193"/>
      <c r="I52" s="358">
        <v>3873</v>
      </c>
      <c r="J52" s="359">
        <v>3796</v>
      </c>
      <c r="K52" s="359">
        <v>3739</v>
      </c>
      <c r="L52" s="359">
        <v>3600</v>
      </c>
      <c r="M52" s="360">
        <v>3608</v>
      </c>
    </row>
    <row r="53" spans="2:13" ht="27.75" customHeight="1" thickBot="1" x14ac:dyDescent="0.2">
      <c r="B53" s="1199" t="s">
        <v>19</v>
      </c>
      <c r="C53" s="1200"/>
      <c r="D53" s="110"/>
      <c r="E53" s="1201" t="s">
        <v>44</v>
      </c>
      <c r="F53" s="1201"/>
      <c r="G53" s="1201"/>
      <c r="H53" s="1202"/>
      <c r="I53" s="361">
        <v>816</v>
      </c>
      <c r="J53" s="362">
        <v>754</v>
      </c>
      <c r="K53" s="362">
        <v>456</v>
      </c>
      <c r="L53" s="362">
        <v>244</v>
      </c>
      <c r="M53" s="363">
        <v>284</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tSG98T265aWOp/7xCoVi8U/A2yWHwsKsf8v8pPU83wSUQ8qpTepTJyhSxQyAgU6RJJGQa74DN46aISdRCd2jbw==" saltValue="0TrR0sYQ/enPuJifanUzG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8" scale="87"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FF00"/>
    <pageSetUpPr fitToPage="1"/>
  </sheetPr>
  <dimension ref="B1:W64"/>
  <sheetViews>
    <sheetView showGridLines="0" tabSelected="1" topLeftCell="A55" zoomScale="80" zoomScaleNormal="80" zoomScaleSheetLayoutView="100" workbookViewId="0">
      <selection activeCell="H57" sqref="H57"/>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528</v>
      </c>
      <c r="G54" s="119" t="s">
        <v>529</v>
      </c>
      <c r="H54" s="120" t="s">
        <v>530</v>
      </c>
    </row>
    <row r="55" spans="2:8" ht="52.5" customHeight="1" x14ac:dyDescent="0.15">
      <c r="B55" s="121"/>
      <c r="C55" s="1211" t="s">
        <v>46</v>
      </c>
      <c r="D55" s="1211"/>
      <c r="E55" s="1212"/>
      <c r="F55" s="122">
        <v>1176</v>
      </c>
      <c r="G55" s="122">
        <v>1376</v>
      </c>
      <c r="H55" s="123">
        <v>1316</v>
      </c>
    </row>
    <row r="56" spans="2:8" ht="52.5" customHeight="1" x14ac:dyDescent="0.15">
      <c r="B56" s="124"/>
      <c r="C56" s="1213" t="s">
        <v>47</v>
      </c>
      <c r="D56" s="1213"/>
      <c r="E56" s="1214"/>
      <c r="F56" s="125">
        <v>78</v>
      </c>
      <c r="G56" s="125">
        <v>153</v>
      </c>
      <c r="H56" s="126">
        <v>165</v>
      </c>
    </row>
    <row r="57" spans="2:8" ht="53.25" customHeight="1" x14ac:dyDescent="0.15">
      <c r="B57" s="124"/>
      <c r="C57" s="1215" t="s">
        <v>48</v>
      </c>
      <c r="D57" s="1215"/>
      <c r="E57" s="1216"/>
      <c r="F57" s="127">
        <v>415</v>
      </c>
      <c r="G57" s="127">
        <v>420</v>
      </c>
      <c r="H57" s="128">
        <v>343</v>
      </c>
    </row>
    <row r="58" spans="2:8" ht="45.75" customHeight="1" x14ac:dyDescent="0.15">
      <c r="B58" s="129"/>
      <c r="C58" s="1203" t="s">
        <v>558</v>
      </c>
      <c r="D58" s="1204"/>
      <c r="E58" s="1205"/>
      <c r="F58" s="130">
        <v>309</v>
      </c>
      <c r="G58" s="130">
        <v>261</v>
      </c>
      <c r="H58" s="131">
        <v>174</v>
      </c>
    </row>
    <row r="59" spans="2:8" ht="45.75" customHeight="1" x14ac:dyDescent="0.15">
      <c r="B59" s="129"/>
      <c r="C59" s="1203" t="s">
        <v>560</v>
      </c>
      <c r="D59" s="1204"/>
      <c r="E59" s="1205"/>
      <c r="F59" s="130">
        <v>41</v>
      </c>
      <c r="G59" s="130">
        <v>49</v>
      </c>
      <c r="H59" s="131">
        <v>62</v>
      </c>
    </row>
    <row r="60" spans="2:8" ht="45.75" customHeight="1" x14ac:dyDescent="0.15">
      <c r="B60" s="129"/>
      <c r="C60" s="1203" t="s">
        <v>559</v>
      </c>
      <c r="D60" s="1204"/>
      <c r="E60" s="1205"/>
      <c r="F60" s="130">
        <v>47</v>
      </c>
      <c r="G60" s="130">
        <v>55</v>
      </c>
      <c r="H60" s="131">
        <v>50</v>
      </c>
    </row>
    <row r="61" spans="2:8" ht="45.75" customHeight="1" x14ac:dyDescent="0.15">
      <c r="B61" s="129"/>
      <c r="C61" s="1203" t="s">
        <v>561</v>
      </c>
      <c r="D61" s="1204"/>
      <c r="E61" s="1205"/>
      <c r="F61" s="130" t="s">
        <v>487</v>
      </c>
      <c r="G61" s="130">
        <v>37</v>
      </c>
      <c r="H61" s="131">
        <v>40</v>
      </c>
    </row>
    <row r="62" spans="2:8" ht="45.75" customHeight="1" thickBot="1" x14ac:dyDescent="0.2">
      <c r="B62" s="132"/>
      <c r="C62" s="1206" t="s">
        <v>562</v>
      </c>
      <c r="D62" s="1207"/>
      <c r="E62" s="1208"/>
      <c r="F62" s="133">
        <v>16</v>
      </c>
      <c r="G62" s="133">
        <v>16</v>
      </c>
      <c r="H62" s="134">
        <v>16</v>
      </c>
    </row>
    <row r="63" spans="2:8" ht="52.5" customHeight="1" thickBot="1" x14ac:dyDescent="0.2">
      <c r="B63" s="135"/>
      <c r="C63" s="1209" t="s">
        <v>49</v>
      </c>
      <c r="D63" s="1209"/>
      <c r="E63" s="1210"/>
      <c r="F63" s="136">
        <v>1669</v>
      </c>
      <c r="G63" s="136">
        <v>1949</v>
      </c>
      <c r="H63" s="137">
        <v>1824</v>
      </c>
    </row>
    <row r="64" spans="2:8" x14ac:dyDescent="0.15"/>
  </sheetData>
  <sheetProtection algorithmName="SHA-512" hashValue="H++VKQi+nizT4tIjNYwSOLlPzEFRfvcD5l84Xz4uqKTNm744XtJBTlj8kX3wWJksn+jxAaGH1O+JMVXP/v7mOQ==" saltValue="hxTG70XXsWINrRipqHMBi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2"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525</v>
      </c>
      <c r="G2" s="151"/>
      <c r="H2" s="152"/>
    </row>
    <row r="3" spans="1:8" x14ac:dyDescent="0.15">
      <c r="A3" s="148" t="s">
        <v>518</v>
      </c>
      <c r="B3" s="153"/>
      <c r="C3" s="154"/>
      <c r="D3" s="155">
        <v>122580</v>
      </c>
      <c r="E3" s="156"/>
      <c r="F3" s="157">
        <v>190274</v>
      </c>
      <c r="G3" s="158"/>
      <c r="H3" s="159"/>
    </row>
    <row r="4" spans="1:8" x14ac:dyDescent="0.15">
      <c r="A4" s="160"/>
      <c r="B4" s="161"/>
      <c r="C4" s="162"/>
      <c r="D4" s="163">
        <v>32360</v>
      </c>
      <c r="E4" s="164"/>
      <c r="F4" s="165">
        <v>88584</v>
      </c>
      <c r="G4" s="166"/>
      <c r="H4" s="167"/>
    </row>
    <row r="5" spans="1:8" x14ac:dyDescent="0.15">
      <c r="A5" s="148" t="s">
        <v>520</v>
      </c>
      <c r="B5" s="153"/>
      <c r="C5" s="154"/>
      <c r="D5" s="155">
        <v>72655</v>
      </c>
      <c r="E5" s="156"/>
      <c r="F5" s="157">
        <v>301035</v>
      </c>
      <c r="G5" s="158"/>
      <c r="H5" s="159"/>
    </row>
    <row r="6" spans="1:8" x14ac:dyDescent="0.15">
      <c r="A6" s="160"/>
      <c r="B6" s="161"/>
      <c r="C6" s="162"/>
      <c r="D6" s="163">
        <v>26437</v>
      </c>
      <c r="E6" s="164"/>
      <c r="F6" s="165">
        <v>154376</v>
      </c>
      <c r="G6" s="166"/>
      <c r="H6" s="167"/>
    </row>
    <row r="7" spans="1:8" x14ac:dyDescent="0.15">
      <c r="A7" s="148" t="s">
        <v>521</v>
      </c>
      <c r="B7" s="153"/>
      <c r="C7" s="154"/>
      <c r="D7" s="155">
        <v>104464</v>
      </c>
      <c r="E7" s="156"/>
      <c r="F7" s="157">
        <v>277467</v>
      </c>
      <c r="G7" s="158"/>
      <c r="H7" s="159"/>
    </row>
    <row r="8" spans="1:8" x14ac:dyDescent="0.15">
      <c r="A8" s="160"/>
      <c r="B8" s="161"/>
      <c r="C8" s="162"/>
      <c r="D8" s="163">
        <v>64835</v>
      </c>
      <c r="E8" s="164"/>
      <c r="F8" s="165">
        <v>128378</v>
      </c>
      <c r="G8" s="166"/>
      <c r="H8" s="167"/>
    </row>
    <row r="9" spans="1:8" x14ac:dyDescent="0.15">
      <c r="A9" s="148" t="s">
        <v>522</v>
      </c>
      <c r="B9" s="153"/>
      <c r="C9" s="154"/>
      <c r="D9" s="155">
        <v>94316</v>
      </c>
      <c r="E9" s="156"/>
      <c r="F9" s="157">
        <v>282256</v>
      </c>
      <c r="G9" s="158"/>
      <c r="H9" s="159"/>
    </row>
    <row r="10" spans="1:8" x14ac:dyDescent="0.15">
      <c r="A10" s="160"/>
      <c r="B10" s="161"/>
      <c r="C10" s="162"/>
      <c r="D10" s="163">
        <v>51843</v>
      </c>
      <c r="E10" s="164"/>
      <c r="F10" s="165">
        <v>145453</v>
      </c>
      <c r="G10" s="166"/>
      <c r="H10" s="167"/>
    </row>
    <row r="11" spans="1:8" x14ac:dyDescent="0.15">
      <c r="A11" s="148" t="s">
        <v>523</v>
      </c>
      <c r="B11" s="153"/>
      <c r="C11" s="154"/>
      <c r="D11" s="155">
        <v>103304</v>
      </c>
      <c r="E11" s="156"/>
      <c r="F11" s="157">
        <v>295341</v>
      </c>
      <c r="G11" s="158"/>
      <c r="H11" s="159"/>
    </row>
    <row r="12" spans="1:8" x14ac:dyDescent="0.15">
      <c r="A12" s="160"/>
      <c r="B12" s="161"/>
      <c r="C12" s="168"/>
      <c r="D12" s="163">
        <v>65677</v>
      </c>
      <c r="E12" s="164"/>
      <c r="F12" s="165">
        <v>137402</v>
      </c>
      <c r="G12" s="166"/>
      <c r="H12" s="167"/>
    </row>
    <row r="13" spans="1:8" x14ac:dyDescent="0.15">
      <c r="A13" s="148"/>
      <c r="B13" s="153"/>
      <c r="C13" s="169"/>
      <c r="D13" s="170">
        <v>99464</v>
      </c>
      <c r="E13" s="171"/>
      <c r="F13" s="172">
        <v>269275</v>
      </c>
      <c r="G13" s="173"/>
      <c r="H13" s="159"/>
    </row>
    <row r="14" spans="1:8" x14ac:dyDescent="0.15">
      <c r="A14" s="160"/>
      <c r="B14" s="161"/>
      <c r="C14" s="162"/>
      <c r="D14" s="163">
        <v>48230</v>
      </c>
      <c r="E14" s="164"/>
      <c r="F14" s="165">
        <v>130839</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2.93</v>
      </c>
      <c r="C19" s="174">
        <f>ROUND(VALUE(SUBSTITUTE(実質収支比率等に係る経年分析!G$48,"▲","-")),2)</f>
        <v>4.38</v>
      </c>
      <c r="D19" s="174">
        <f>ROUND(VALUE(SUBSTITUTE(実質収支比率等に係る経年分析!H$48,"▲","-")),2)</f>
        <v>10.3</v>
      </c>
      <c r="E19" s="174">
        <f>ROUND(VALUE(SUBSTITUTE(実質収支比率等に係る経年分析!I$48,"▲","-")),2)</f>
        <v>3.46</v>
      </c>
      <c r="F19" s="174">
        <f>ROUND(VALUE(SUBSTITUTE(実質収支比率等に係る経年分析!J$48,"▲","-")),2)</f>
        <v>5.12</v>
      </c>
    </row>
    <row r="20" spans="1:11" x14ac:dyDescent="0.15">
      <c r="A20" s="174" t="s">
        <v>53</v>
      </c>
      <c r="B20" s="174">
        <f>ROUND(VALUE(SUBSTITUTE(実質収支比率等に係る経年分析!F$47,"▲","-")),2)</f>
        <v>37.270000000000003</v>
      </c>
      <c r="C20" s="174">
        <f>ROUND(VALUE(SUBSTITUTE(実質収支比率等に係る経年分析!G$47,"▲","-")),2)</f>
        <v>37.21</v>
      </c>
      <c r="D20" s="174">
        <f>ROUND(VALUE(SUBSTITUTE(実質収支比率等に係る経年分析!H$47,"▲","-")),2)</f>
        <v>37.29</v>
      </c>
      <c r="E20" s="174">
        <f>ROUND(VALUE(SUBSTITUTE(実質収支比率等に係る経年分析!I$47,"▲","-")),2)</f>
        <v>45.24</v>
      </c>
      <c r="F20" s="174">
        <f>ROUND(VALUE(SUBSTITUTE(実質収支比率等に係る経年分析!J$47,"▲","-")),2)</f>
        <v>42.93</v>
      </c>
    </row>
    <row r="21" spans="1:11" x14ac:dyDescent="0.15">
      <c r="A21" s="174" t="s">
        <v>54</v>
      </c>
      <c r="B21" s="174">
        <f>IF(ISNUMBER(VALUE(SUBSTITUTE(実質収支比率等に係る経年分析!F$49,"▲","-"))),ROUND(VALUE(SUBSTITUTE(実質収支比率等に係る経年分析!F$49,"▲","-")),2),NA())</f>
        <v>-5.57</v>
      </c>
      <c r="C21" s="174">
        <f>IF(ISNUMBER(VALUE(SUBSTITUTE(実質収支比率等に係る経年分析!G$49,"▲","-"))),ROUND(VALUE(SUBSTITUTE(実質収支比率等に係る経年分析!G$49,"▲","-")),2),NA())</f>
        <v>1.58</v>
      </c>
      <c r="D21" s="174">
        <f>IF(ISNUMBER(VALUE(SUBSTITUTE(実質収支比率等に係る経年分析!H$49,"▲","-"))),ROUND(VALUE(SUBSTITUTE(実質収支比率等に係る経年分析!H$49,"▲","-")),2),NA())</f>
        <v>6.58</v>
      </c>
      <c r="E21" s="174">
        <f>IF(ISNUMBER(VALUE(SUBSTITUTE(実質収支比率等に係る経年分析!I$49,"▲","-"))),ROUND(VALUE(SUBSTITUTE(実質収支比率等に係る経年分析!I$49,"▲","-")),2),NA())</f>
        <v>-7.22</v>
      </c>
      <c r="F21" s="174">
        <f>IF(ISNUMBER(VALUE(SUBSTITUTE(実質収支比率等に係る経年分析!J$49,"▲","-"))),ROUND(VALUE(SUBSTITUTE(実質収支比率等に係る経年分析!J$49,"▲","-")),2),NA())</f>
        <v>-2.23</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e">
        <f>IF(連結実質赤字比率に係る赤字・黒字の構成分析!C$40="",NA(),連結実質赤字比率に係る赤字・黒字の構成分析!C$40)</f>
        <v>#N/A</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#VALUE!</v>
      </c>
      <c r="K30" s="175" t="e">
        <f>IF(ROUND(VALUE(SUBSTITUTE(連結実質赤字比率に係る赤字・黒字の構成分析!J$40,"▲", "-")), 2) &gt;= 0, ABS(ROUND(VALUE(SUBSTITUTE(連結実質赤字比率に係る赤字・黒字の構成分析!J$40,"▲", "-")), 2)), NA())</f>
        <v>#VALUE!</v>
      </c>
    </row>
    <row r="31" spans="1:11" x14ac:dyDescent="0.15">
      <c r="A31" s="175" t="str">
        <f>IF(連結実質赤字比率に係る赤字・黒字の構成分析!C$39="",NA(),連結実質赤字比率に係る赤字・黒字の構成分析!C$39)</f>
        <v>後期高齢者医療特別会計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0.05</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0.01</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0.01</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0.03</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0.01</v>
      </c>
    </row>
    <row r="32" spans="1:11" x14ac:dyDescent="0.15">
      <c r="A32" s="175" t="str">
        <f>IF(連結実質赤字比率に係る赤字・黒字の構成分析!C$38="",NA(),連結実質赤字比率に係る赤字・黒字の構成分析!C$38)</f>
        <v>国民健康保険事業勘定特別会計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1.02</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0.85</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0.45</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0.83</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7.0000000000000007E-2</v>
      </c>
    </row>
    <row r="33" spans="1:16" x14ac:dyDescent="0.15">
      <c r="A33" s="175" t="str">
        <f>IF(連結実質赤字比率に係る赤字・黒字の構成分析!C$37="",NA(),連結実質赤字比率に係る赤字・黒字の構成分析!C$37)</f>
        <v>国民健康保険町立田子診療所及び介護老人保健施設事業特別会計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0.18</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0.18</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0.26</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0.22</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0.16</v>
      </c>
    </row>
    <row r="34" spans="1:16" x14ac:dyDescent="0.15">
      <c r="A34" s="175" t="str">
        <f>IF(連結実質赤字比率に係る赤字・黒字の構成分析!C$36="",NA(),連結実質赤字比率に係る赤字・黒字の構成分析!C$36)</f>
        <v>水道事業特別会計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1.61</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1.57</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1.63</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1.48</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1.44</v>
      </c>
    </row>
    <row r="35" spans="1:16" x14ac:dyDescent="0.15">
      <c r="A35" s="175" t="str">
        <f>IF(連結実質赤字比率に係る赤字・黒字の構成分析!C$35="",NA(),連結実質赤字比率に係る赤字・黒字の構成分析!C$35)</f>
        <v>介護保険事業勘定特別会計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1.1399999999999999</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0.71</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0.56000000000000005</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0.74</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2.52</v>
      </c>
    </row>
    <row r="36" spans="1:16" x14ac:dyDescent="0.15">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2.93</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4.38</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10.29</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3.45</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5.1100000000000003</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425</v>
      </c>
      <c r="E42" s="176"/>
      <c r="F42" s="176"/>
      <c r="G42" s="176">
        <f>'実質公債費比率（分子）の構造'!L$52</f>
        <v>434</v>
      </c>
      <c r="H42" s="176"/>
      <c r="I42" s="176"/>
      <c r="J42" s="176">
        <f>'実質公債費比率（分子）の構造'!M$52</f>
        <v>439</v>
      </c>
      <c r="K42" s="176"/>
      <c r="L42" s="176"/>
      <c r="M42" s="176">
        <f>'実質公債費比率（分子）の構造'!N$52</f>
        <v>401</v>
      </c>
      <c r="N42" s="176"/>
      <c r="O42" s="176"/>
      <c r="P42" s="176">
        <f>'実質公債費比率（分子）の構造'!O$52</f>
        <v>399</v>
      </c>
    </row>
    <row r="43" spans="1:16" x14ac:dyDescent="0.15">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62</v>
      </c>
      <c r="B44" s="176">
        <f>'実質公債費比率（分子）の構造'!K$50</f>
        <v>5</v>
      </c>
      <c r="C44" s="176"/>
      <c r="D44" s="176"/>
      <c r="E44" s="176">
        <f>'実質公債費比率（分子）の構造'!L$50</f>
        <v>4</v>
      </c>
      <c r="F44" s="176"/>
      <c r="G44" s="176"/>
      <c r="H44" s="176">
        <f>'実質公債費比率（分子）の構造'!M$50</f>
        <v>3</v>
      </c>
      <c r="I44" s="176"/>
      <c r="J44" s="176"/>
      <c r="K44" s="176">
        <f>'実質公債費比率（分子）の構造'!N$50</f>
        <v>3</v>
      </c>
      <c r="L44" s="176"/>
      <c r="M44" s="176"/>
      <c r="N44" s="176">
        <f>'実質公債費比率（分子）の構造'!O$50</f>
        <v>2</v>
      </c>
      <c r="O44" s="176"/>
      <c r="P44" s="176"/>
    </row>
    <row r="45" spans="1:16" x14ac:dyDescent="0.15">
      <c r="A45" s="176" t="s">
        <v>63</v>
      </c>
      <c r="B45" s="176">
        <f>'実質公債費比率（分子）の構造'!K$49</f>
        <v>14</v>
      </c>
      <c r="C45" s="176"/>
      <c r="D45" s="176"/>
      <c r="E45" s="176">
        <f>'実質公債費比率（分子）の構造'!L$49</f>
        <v>10</v>
      </c>
      <c r="F45" s="176"/>
      <c r="G45" s="176"/>
      <c r="H45" s="176">
        <f>'実質公債費比率（分子）の構造'!M$49</f>
        <v>10</v>
      </c>
      <c r="I45" s="176"/>
      <c r="J45" s="176"/>
      <c r="K45" s="176">
        <f>'実質公債費比率（分子）の構造'!N$49</f>
        <v>12</v>
      </c>
      <c r="L45" s="176"/>
      <c r="M45" s="176"/>
      <c r="N45" s="176">
        <f>'実質公債費比率（分子）の構造'!O$49</f>
        <v>12</v>
      </c>
      <c r="O45" s="176"/>
      <c r="P45" s="176"/>
    </row>
    <row r="46" spans="1:16" x14ac:dyDescent="0.15">
      <c r="A46" s="176" t="s">
        <v>64</v>
      </c>
      <c r="B46" s="176">
        <f>'実質公債費比率（分子）の構造'!K$48</f>
        <v>1</v>
      </c>
      <c r="C46" s="176"/>
      <c r="D46" s="176"/>
      <c r="E46" s="176">
        <f>'実質公債費比率（分子）の構造'!L$48</f>
        <v>1</v>
      </c>
      <c r="F46" s="176"/>
      <c r="G46" s="176"/>
      <c r="H46" s="176">
        <f>'実質公債費比率（分子）の構造'!M$48</f>
        <v>0</v>
      </c>
      <c r="I46" s="176"/>
      <c r="J46" s="176"/>
      <c r="K46" s="176">
        <f>'実質公債費比率（分子）の構造'!N$48</f>
        <v>0</v>
      </c>
      <c r="L46" s="176"/>
      <c r="M46" s="176"/>
      <c r="N46" s="176">
        <f>'実質公債費比率（分子）の構造'!O$48</f>
        <v>11</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615</v>
      </c>
      <c r="C49" s="176"/>
      <c r="D49" s="176"/>
      <c r="E49" s="176">
        <f>'実質公債費比率（分子）の構造'!L$45</f>
        <v>600</v>
      </c>
      <c r="F49" s="176"/>
      <c r="G49" s="176"/>
      <c r="H49" s="176">
        <f>'実質公債費比率（分子）の構造'!M$45</f>
        <v>571</v>
      </c>
      <c r="I49" s="176"/>
      <c r="J49" s="176"/>
      <c r="K49" s="176">
        <f>'実質公債費比率（分子）の構造'!N$45</f>
        <v>512</v>
      </c>
      <c r="L49" s="176"/>
      <c r="M49" s="176"/>
      <c r="N49" s="176">
        <f>'実質公債費比率（分子）の構造'!O$45</f>
        <v>535</v>
      </c>
      <c r="O49" s="176"/>
      <c r="P49" s="176"/>
    </row>
    <row r="50" spans="1:16" x14ac:dyDescent="0.15">
      <c r="A50" s="176" t="s">
        <v>67</v>
      </c>
      <c r="B50" s="176" t="e">
        <f>NA()</f>
        <v>#N/A</v>
      </c>
      <c r="C50" s="176">
        <f>IF(ISNUMBER('実質公債費比率（分子）の構造'!K$53),'実質公債費比率（分子）の構造'!K$53,NA())</f>
        <v>210</v>
      </c>
      <c r="D50" s="176" t="e">
        <f>NA()</f>
        <v>#N/A</v>
      </c>
      <c r="E50" s="176" t="e">
        <f>NA()</f>
        <v>#N/A</v>
      </c>
      <c r="F50" s="176">
        <f>IF(ISNUMBER('実質公債費比率（分子）の構造'!L$53),'実質公債費比率（分子）の構造'!L$53,NA())</f>
        <v>181</v>
      </c>
      <c r="G50" s="176" t="e">
        <f>NA()</f>
        <v>#N/A</v>
      </c>
      <c r="H50" s="176" t="e">
        <f>NA()</f>
        <v>#N/A</v>
      </c>
      <c r="I50" s="176">
        <f>IF(ISNUMBER('実質公債費比率（分子）の構造'!M$53),'実質公債費比率（分子）の構造'!M$53,NA())</f>
        <v>145</v>
      </c>
      <c r="J50" s="176" t="e">
        <f>NA()</f>
        <v>#N/A</v>
      </c>
      <c r="K50" s="176" t="e">
        <f>NA()</f>
        <v>#N/A</v>
      </c>
      <c r="L50" s="176">
        <f>IF(ISNUMBER('実質公債費比率（分子）の構造'!N$53),'実質公債費比率（分子）の構造'!N$53,NA())</f>
        <v>126</v>
      </c>
      <c r="M50" s="176" t="e">
        <f>NA()</f>
        <v>#N/A</v>
      </c>
      <c r="N50" s="176" t="e">
        <f>NA()</f>
        <v>#N/A</v>
      </c>
      <c r="O50" s="176">
        <f>IF(ISNUMBER('実質公債費比率（分子）の構造'!O$53),'実質公債費比率（分子）の構造'!O$53,NA())</f>
        <v>161</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3873</v>
      </c>
      <c r="E56" s="175"/>
      <c r="F56" s="175"/>
      <c r="G56" s="175">
        <f>'将来負担比率（分子）の構造'!J$52</f>
        <v>3796</v>
      </c>
      <c r="H56" s="175"/>
      <c r="I56" s="175"/>
      <c r="J56" s="175">
        <f>'将来負担比率（分子）の構造'!K$52</f>
        <v>3739</v>
      </c>
      <c r="K56" s="175"/>
      <c r="L56" s="175"/>
      <c r="M56" s="175">
        <f>'将来負担比率（分子）の構造'!L$52</f>
        <v>3600</v>
      </c>
      <c r="N56" s="175"/>
      <c r="O56" s="175"/>
      <c r="P56" s="175">
        <f>'将来負担比率（分子）の構造'!M$52</f>
        <v>3608</v>
      </c>
    </row>
    <row r="57" spans="1:16" x14ac:dyDescent="0.15">
      <c r="A57" s="175" t="s">
        <v>42</v>
      </c>
      <c r="B57" s="175"/>
      <c r="C57" s="175"/>
      <c r="D57" s="175" t="str">
        <f>'将来負担比率（分子）の構造'!I$51</f>
        <v>-</v>
      </c>
      <c r="E57" s="175"/>
      <c r="F57" s="175"/>
      <c r="G57" s="175" t="str">
        <f>'将来負担比率（分子）の構造'!J$51</f>
        <v>-</v>
      </c>
      <c r="H57" s="175"/>
      <c r="I57" s="175"/>
      <c r="J57" s="175" t="str">
        <f>'将来負担比率（分子）の構造'!K$51</f>
        <v>-</v>
      </c>
      <c r="K57" s="175"/>
      <c r="L57" s="175"/>
      <c r="M57" s="175" t="str">
        <f>'将来負担比率（分子）の構造'!L$51</f>
        <v>-</v>
      </c>
      <c r="N57" s="175"/>
      <c r="O57" s="175"/>
      <c r="P57" s="175" t="str">
        <f>'将来負担比率（分子）の構造'!M$51</f>
        <v>-</v>
      </c>
    </row>
    <row r="58" spans="1:16" x14ac:dyDescent="0.15">
      <c r="A58" s="175" t="s">
        <v>41</v>
      </c>
      <c r="B58" s="175"/>
      <c r="C58" s="175"/>
      <c r="D58" s="175">
        <f>'将来負担比率（分子）の構造'!I$50</f>
        <v>1553</v>
      </c>
      <c r="E58" s="175"/>
      <c r="F58" s="175"/>
      <c r="G58" s="175">
        <f>'将来負担比率（分子）の構造'!J$50</f>
        <v>1601</v>
      </c>
      <c r="H58" s="175"/>
      <c r="I58" s="175"/>
      <c r="J58" s="175">
        <f>'将来負担比率（分子）の構造'!K$50</f>
        <v>1802</v>
      </c>
      <c r="K58" s="175"/>
      <c r="L58" s="175"/>
      <c r="M58" s="175">
        <f>'将来負担比率（分子）の構造'!L$50</f>
        <v>2068</v>
      </c>
      <c r="N58" s="175"/>
      <c r="O58" s="175"/>
      <c r="P58" s="175">
        <f>'将来負担比率（分子）の構造'!M$50</f>
        <v>1936</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35</v>
      </c>
      <c r="B62" s="175">
        <f>'将来負担比率（分子）の構造'!I$45</f>
        <v>538</v>
      </c>
      <c r="C62" s="175"/>
      <c r="D62" s="175"/>
      <c r="E62" s="175">
        <f>'将来負担比率（分子）の構造'!J$45</f>
        <v>502</v>
      </c>
      <c r="F62" s="175"/>
      <c r="G62" s="175"/>
      <c r="H62" s="175">
        <f>'将来負担比率（分子）の構造'!K$45</f>
        <v>507</v>
      </c>
      <c r="I62" s="175"/>
      <c r="J62" s="175"/>
      <c r="K62" s="175">
        <f>'将来負担比率（分子）の構造'!L$45</f>
        <v>513</v>
      </c>
      <c r="L62" s="175"/>
      <c r="M62" s="175"/>
      <c r="N62" s="175">
        <f>'将来負担比率（分子）の構造'!M$45</f>
        <v>512</v>
      </c>
      <c r="O62" s="175"/>
      <c r="P62" s="175"/>
    </row>
    <row r="63" spans="1:16" x14ac:dyDescent="0.15">
      <c r="A63" s="175" t="s">
        <v>34</v>
      </c>
      <c r="B63" s="175">
        <f>'将来負担比率（分子）の構造'!I$44</f>
        <v>89</v>
      </c>
      <c r="C63" s="175"/>
      <c r="D63" s="175"/>
      <c r="E63" s="175">
        <f>'将来負担比率（分子）の構造'!J$44</f>
        <v>106</v>
      </c>
      <c r="F63" s="175"/>
      <c r="G63" s="175"/>
      <c r="H63" s="175">
        <f>'将来負担比率（分子）の構造'!K$44</f>
        <v>110</v>
      </c>
      <c r="I63" s="175"/>
      <c r="J63" s="175"/>
      <c r="K63" s="175">
        <f>'将来負担比率（分子）の構造'!L$44</f>
        <v>100</v>
      </c>
      <c r="L63" s="175"/>
      <c r="M63" s="175"/>
      <c r="N63" s="175">
        <f>'将来負担比率（分子）の構造'!M$44</f>
        <v>94</v>
      </c>
      <c r="O63" s="175"/>
      <c r="P63" s="175"/>
    </row>
    <row r="64" spans="1:16" x14ac:dyDescent="0.15">
      <c r="A64" s="175" t="s">
        <v>33</v>
      </c>
      <c r="B64" s="175">
        <f>'将来負担比率（分子）の構造'!I$43</f>
        <v>2</v>
      </c>
      <c r="C64" s="175"/>
      <c r="D64" s="175"/>
      <c r="E64" s="175">
        <f>'将来負担比率（分子）の構造'!J$43</f>
        <v>2</v>
      </c>
      <c r="F64" s="175"/>
      <c r="G64" s="175"/>
      <c r="H64" s="175">
        <f>'将来負担比率（分子）の構造'!K$43</f>
        <v>1</v>
      </c>
      <c r="I64" s="175"/>
      <c r="J64" s="175"/>
      <c r="K64" s="175">
        <f>'将来負担比率（分子）の構造'!L$43</f>
        <v>3</v>
      </c>
      <c r="L64" s="175"/>
      <c r="M64" s="175"/>
      <c r="N64" s="175">
        <f>'将来負担比率（分子）の構造'!M$43</f>
        <v>59</v>
      </c>
      <c r="O64" s="175"/>
      <c r="P64" s="175"/>
    </row>
    <row r="65" spans="1:16" x14ac:dyDescent="0.15">
      <c r="A65" s="175" t="s">
        <v>32</v>
      </c>
      <c r="B65" s="175">
        <f>'将来負担比率（分子）の構造'!I$42</f>
        <v>16</v>
      </c>
      <c r="C65" s="175"/>
      <c r="D65" s="175"/>
      <c r="E65" s="175">
        <f>'将来負担比率（分子）の構造'!J$42</f>
        <v>13</v>
      </c>
      <c r="F65" s="175"/>
      <c r="G65" s="175"/>
      <c r="H65" s="175">
        <f>'将来負担比率（分子）の構造'!K$42</f>
        <v>10</v>
      </c>
      <c r="I65" s="175"/>
      <c r="J65" s="175"/>
      <c r="K65" s="175">
        <f>'将来負担比率（分子）の構造'!L$42</f>
        <v>7</v>
      </c>
      <c r="L65" s="175"/>
      <c r="M65" s="175"/>
      <c r="N65" s="175">
        <f>'将来負担比率（分子）の構造'!M$42</f>
        <v>5</v>
      </c>
      <c r="O65" s="175"/>
      <c r="P65" s="175"/>
    </row>
    <row r="66" spans="1:16" x14ac:dyDescent="0.15">
      <c r="A66" s="175" t="s">
        <v>31</v>
      </c>
      <c r="B66" s="175">
        <f>'将来負担比率（分子）の構造'!I$41</f>
        <v>5596</v>
      </c>
      <c r="C66" s="175"/>
      <c r="D66" s="175"/>
      <c r="E66" s="175">
        <f>'将来負担比率（分子）の構造'!J$41</f>
        <v>5527</v>
      </c>
      <c r="F66" s="175"/>
      <c r="G66" s="175"/>
      <c r="H66" s="175">
        <f>'将来負担比率（分子）の構造'!K$41</f>
        <v>5370</v>
      </c>
      <c r="I66" s="175"/>
      <c r="J66" s="175"/>
      <c r="K66" s="175">
        <f>'将来負担比率（分子）の構造'!L$41</f>
        <v>5289</v>
      </c>
      <c r="L66" s="175"/>
      <c r="M66" s="175"/>
      <c r="N66" s="175">
        <f>'将来負担比率（分子）の構造'!M$41</f>
        <v>5158</v>
      </c>
      <c r="O66" s="175"/>
      <c r="P66" s="175"/>
    </row>
    <row r="67" spans="1:16" x14ac:dyDescent="0.15">
      <c r="A67" s="175" t="s">
        <v>71</v>
      </c>
      <c r="B67" s="175" t="e">
        <f>NA()</f>
        <v>#N/A</v>
      </c>
      <c r="C67" s="175">
        <f>IF(ISNUMBER('将来負担比率（分子）の構造'!I$53), IF('将来負担比率（分子）の構造'!I$53 &lt; 0, 0, '将来負担比率（分子）の構造'!I$53), NA())</f>
        <v>816</v>
      </c>
      <c r="D67" s="175" t="e">
        <f>NA()</f>
        <v>#N/A</v>
      </c>
      <c r="E67" s="175" t="e">
        <f>NA()</f>
        <v>#N/A</v>
      </c>
      <c r="F67" s="175">
        <f>IF(ISNUMBER('将来負担比率（分子）の構造'!J$53), IF('将来負担比率（分子）の構造'!J$53 &lt; 0, 0, '将来負担比率（分子）の構造'!J$53), NA())</f>
        <v>754</v>
      </c>
      <c r="G67" s="175" t="e">
        <f>NA()</f>
        <v>#N/A</v>
      </c>
      <c r="H67" s="175" t="e">
        <f>NA()</f>
        <v>#N/A</v>
      </c>
      <c r="I67" s="175">
        <f>IF(ISNUMBER('将来負担比率（分子）の構造'!K$53), IF('将来負担比率（分子）の構造'!K$53 &lt; 0, 0, '将来負担比率（分子）の構造'!K$53), NA())</f>
        <v>456</v>
      </c>
      <c r="J67" s="175" t="e">
        <f>NA()</f>
        <v>#N/A</v>
      </c>
      <c r="K67" s="175" t="e">
        <f>NA()</f>
        <v>#N/A</v>
      </c>
      <c r="L67" s="175">
        <f>IF(ISNUMBER('将来負担比率（分子）の構造'!L$53), IF('将来負担比率（分子）の構造'!L$53 &lt; 0, 0, '将来負担比率（分子）の構造'!L$53), NA())</f>
        <v>244</v>
      </c>
      <c r="M67" s="175" t="e">
        <f>NA()</f>
        <v>#N/A</v>
      </c>
      <c r="N67" s="175" t="e">
        <f>NA()</f>
        <v>#N/A</v>
      </c>
      <c r="O67" s="175">
        <f>IF(ISNUMBER('将来負担比率（分子）の構造'!M$53), IF('将来負担比率（分子）の構造'!M$53 &lt; 0, 0, '将来負担比率（分子）の構造'!M$53), NA())</f>
        <v>284</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1176</v>
      </c>
      <c r="C72" s="179">
        <f>基金残高に係る経年分析!G55</f>
        <v>1376</v>
      </c>
      <c r="D72" s="179">
        <f>基金残高に係る経年分析!H55</f>
        <v>1316</v>
      </c>
    </row>
    <row r="73" spans="1:16" x14ac:dyDescent="0.15">
      <c r="A73" s="178" t="s">
        <v>74</v>
      </c>
      <c r="B73" s="179">
        <f>基金残高に係る経年分析!F56</f>
        <v>78</v>
      </c>
      <c r="C73" s="179">
        <f>基金残高に係る経年分析!G56</f>
        <v>153</v>
      </c>
      <c r="D73" s="179">
        <f>基金残高に係る経年分析!H56</f>
        <v>165</v>
      </c>
    </row>
    <row r="74" spans="1:16" x14ac:dyDescent="0.15">
      <c r="A74" s="178" t="s">
        <v>75</v>
      </c>
      <c r="B74" s="179">
        <f>基金残高に係る経年分析!F57</f>
        <v>415</v>
      </c>
      <c r="C74" s="179">
        <f>基金残高に係る経年分析!G57</f>
        <v>420</v>
      </c>
      <c r="D74" s="179">
        <f>基金残高に係る経年分析!H57</f>
        <v>343</v>
      </c>
    </row>
  </sheetData>
  <sheetProtection algorithmName="SHA-512" hashValue="kDZTu/t0YMVWbsgHyv3XCzKClcmb/yw6UFaZTOhqI+dn2ztMlZKP150U3rsomZ6xZ1q3G4RssQBAjiMce9YCOQ==" saltValue="kkrEwR5tNZmAtNG0kubEm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2025-03-19T02:40:02Z</cp:lastPrinted>
  <dcterms:created xsi:type="dcterms:W3CDTF">2025-02-19T00:31:46Z</dcterms:created>
  <dcterms:modified xsi:type="dcterms:W3CDTF">2025-03-21T01:44:06Z</dcterms:modified>
  <cp:category/>
</cp:coreProperties>
</file>