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92.168.1.21\share\01総務課\03財政行革G\分掌№06_財政計画・状況公表\03_財政状況資料集\R07(R06決算)\04_提出\20260318確認事項による修正\"/>
    </mc:Choice>
  </mc:AlternateContent>
  <xr:revisionPtr revIDLastSave="0" documentId="8_{258AA214-A22A-4F2B-8BBA-AFDE9F2D6588}" xr6:coauthVersionLast="47" xr6:coauthVersionMax="47" xr10:uidLastSave="{00000000-0000-0000-0000-000000000000}"/>
  <bookViews>
    <workbookView xWindow="-120" yWindow="-120" windowWidth="21840" windowHeight="130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BW35" i="10"/>
  <c r="BW36" i="10" s="1"/>
  <c r="BW37" i="10" s="1"/>
  <c r="BW38" i="10" s="1"/>
  <c r="BW39" i="10" s="1"/>
  <c r="BW40" i="10" s="1"/>
  <c r="BW41" i="10" s="1"/>
  <c r="BE35" i="10"/>
  <c r="AM35" i="10"/>
  <c r="C35" i="10"/>
  <c r="CO34" i="10"/>
  <c r="CO35" i="10" s="1"/>
  <c r="BW34" i="10"/>
  <c r="BE34" i="10"/>
  <c r="C34" i="10"/>
  <c r="U34" i="10" s="1"/>
  <c r="U35" i="10" s="1"/>
  <c r="U36" i="10" s="1"/>
  <c r="U37" i="10" s="1"/>
  <c r="AM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<sst xmlns="http://schemas.openxmlformats.org/spreadsheetml/2006/main" count="1096" uniqueCount="562">
  <si>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</si>
  <si>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</si>
  <si>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</si>
  <si>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</si>
  <si>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</si>
  <si>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</si>
  <si>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</si>
  <si>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</si>
  <si>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</si>
  <si>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</si>
  <si>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</si>
  <si>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</si>
  <si>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</si>
  <si>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</si>
  <si>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</si>
  <si>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</si>
  <si>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</si>
  <si>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</si>
  <si>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</si>
  <si>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</si>
  <si>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</si>
  <si>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</si>
  <si>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</si>
  <si>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</si>
  <si>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</si>
  <si>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</si>
  <si>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</si>
  <si>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</si>
  <si>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</si>
  <si>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</si>
  <si>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</si>
  <si>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</si>
  <si>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</si>
  <si>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</si>
  <si>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</si>
  <si>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</si>
  <si>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</si>
  <si>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</si>
  <si>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</si>
  <si>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</si>
  <si>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</si>
  <si>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</si>
  <si>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</si>
  <si>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</si>
  <si>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</si>
  <si>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</si>
  <si>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</si>
  <si>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</si>
  <si>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</si>
  <si>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</si>
  <si>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</si>
  <si>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</si>
  <si>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</si>
  <si>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</si>
  <si>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</si>
  <si>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</si>
  <si>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</si>
  <si>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</si>
  <si>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</si>
  <si>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</si>
  <si>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</si>
  <si>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</si>
  <si>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</si>
  <si>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</si>
  <si>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</si>
  <si>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</si>
  <si>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</si>
  <si>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</si>
  <si>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</si>
  <si>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</si>
  <si>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</si>
  <si>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</si>
  <si>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</si>
  <si>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</si>
  <si>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</si>
  <si>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</si>
  <si>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</si>
  <si>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</si>
  <si>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</si>
  <si>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青森県</t>
    <phoneticPr fontId="5"/>
  </si>
  <si>
    <t>市町村類型</t>
    <phoneticPr fontId="5"/>
  </si>
  <si>
    <t>Ⅰ－０</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</si>
  <si>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</si>
  <si>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</si>
  <si>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</si>
  <si>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</si>
  <si>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</si>
  <si>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</si>
  <si>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</si>
  <si>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</si>
  <si>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</si>
  <si>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</si>
  <si>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</si>
  <si>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</si>
  <si>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田子町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</si>
  <si>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</si>
  <si>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</si>
  <si>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</si>
  <si>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</si>
  <si>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</si>
  <si>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</si>
  <si>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</si>
  <si>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</si>
  <si>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</si>
  <si>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</si>
  <si>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</si>
  <si>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</si>
  <si>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</si>
  <si>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</si>
  <si>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</si>
  <si>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</si>
  <si>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</si>
  <si>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</si>
  <si>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</si>
  <si>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</si>
  <si>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</si>
  <si>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</si>
  <si>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</si>
  <si>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</si>
  <si>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</si>
  <si>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</si>
  <si>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</si>
  <si>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</si>
  <si>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</si>
  <si>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</si>
  <si>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</si>
  <si>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</si>
  <si>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</si>
  <si>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</si>
  <si>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</si>
  <si>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</si>
  <si>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</si>
  <si>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</si>
  <si>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</si>
  <si>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</si>
  <si>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</si>
  <si>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</si>
  <si>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</si>
  <si>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</si>
  <si>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</si>
  <si>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</si>
  <si>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-2.1</t>
    <phoneticPr fontId="5"/>
  </si>
  <si>
    <t>基準財政需要額</t>
    <phoneticPr fontId="25"/>
  </si>
  <si>
    <t>うち日本人(％)</t>
    <phoneticPr fontId="5"/>
  </si>
  <si>
    <t>-2.2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</si>
  <si>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</si>
  <si>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</si>
  <si>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</si>
  <si>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</si>
  <si>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</si>
  <si>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</si>
  <si>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</si>
  <si>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</si>
  <si>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</si>
  <si>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</si>
  <si>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</si>
  <si>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</si>
  <si>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</si>
  <si>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</si>
  <si>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</si>
  <si>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</si>
  <si>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</si>
  <si>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</si>
  <si>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</si>
  <si>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</si>
  <si>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</si>
  <si>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</si>
  <si>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</si>
  <si>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</si>
  <si>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</si>
  <si>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</si>
  <si>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</si>
  <si>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</si>
  <si>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</si>
  <si>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</si>
  <si>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</si>
  <si>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</si>
  <si>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</si>
  <si>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</si>
  <si>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</si>
  <si>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</si>
  <si>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</si>
  <si>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</si>
  <si>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</si>
  <si>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</si>
  <si>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</si>
  <si>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</si>
  <si>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</si>
  <si>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</si>
  <si>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</si>
  <si>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</si>
  <si>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</si>
  <si>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</si>
  <si>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</si>
  <si>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</si>
  <si>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</si>
  <si>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</si>
  <si>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</si>
  <si>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</si>
  <si>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</si>
  <si>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</si>
  <si>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</si>
  <si>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</si>
  <si>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青森県田子町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</si>
  <si>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</si>
  <si>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</si>
  <si>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</si>
  <si>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</si>
  <si>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</si>
  <si>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</si>
  <si>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</si>
  <si>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</si>
  <si>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</si>
  <si>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</si>
  <si>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</si>
  <si>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</si>
  <si>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</si>
  <si>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</si>
  <si>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</si>
  <si>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</si>
  <si>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</si>
  <si>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</si>
  <si>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</si>
  <si>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</si>
  <si>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</si>
  <si>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</si>
  <si>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</si>
  <si>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</si>
  <si>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</si>
  <si>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</si>
  <si>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</si>
  <si>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</si>
  <si>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</si>
  <si>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</si>
  <si>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</si>
  <si>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</si>
  <si>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</si>
  <si>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</si>
  <si>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</si>
  <si>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</si>
  <si>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</si>
  <si>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</si>
  <si>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</si>
  <si>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</si>
  <si>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</si>
  <si>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</si>
  <si>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</si>
  <si>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</si>
  <si>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</si>
  <si>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</si>
  <si>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</si>
  <si>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</si>
  <si>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</si>
  <si>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</si>
  <si>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</si>
  <si>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</si>
  <si>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</si>
  <si>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</si>
  <si>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</si>
  <si>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</si>
  <si>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</si>
  <si>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</si>
  <si>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</si>
  <si>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</si>
  <si>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</si>
  <si>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</si>
  <si>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</si>
  <si>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</si>
  <si>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</si>
  <si>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</si>
  <si>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</si>
  <si>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</si>
  <si>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</si>
  <si>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</si>
  <si>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</si>
  <si>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</si>
  <si>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</si>
  <si>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</si>
  <si>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</si>
  <si>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</si>
  <si>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</si>
  <si>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</si>
  <si>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</si>
  <si>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</si>
  <si>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</si>
  <si>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</si>
  <si>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</si>
  <si>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</si>
  <si>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</si>
  <si>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</si>
  <si>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</si>
  <si>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</si>
  <si>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</si>
  <si>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</si>
  <si>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</si>
  <si>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</si>
  <si>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</si>
  <si>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</si>
  <si>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</si>
  <si>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</si>
  <si>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</si>
  <si>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</si>
  <si>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</si>
  <si>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</si>
  <si>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</si>
  <si>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</si>
  <si>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</si>
  <si>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</si>
  <si>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</si>
  <si>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</si>
  <si>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</si>
  <si>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</si>
  <si>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</si>
  <si>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</si>
  <si>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</si>
  <si>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</si>
  <si>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</si>
  <si>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</si>
  <si>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</si>
  <si>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</si>
  <si>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</si>
  <si>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</si>
  <si>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</si>
  <si>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</si>
  <si>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</si>
  <si>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</si>
  <si>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</si>
  <si>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</si>
  <si>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</si>
  <si>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</si>
  <si>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</si>
  <si>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</si>
  <si>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</si>
  <si>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</si>
  <si>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</si>
  <si>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</si>
  <si>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</si>
  <si>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</si>
  <si>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</si>
  <si>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</si>
  <si>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</si>
  <si>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</si>
  <si>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</si>
  <si>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</si>
  <si>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</si>
  <si>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</si>
  <si>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</si>
  <si>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</si>
  <si>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</si>
  <si>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</si>
  <si>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</si>
  <si>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</si>
  <si>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</si>
  <si>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</si>
  <si>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青森県田子町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</si>
  <si>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</si>
  <si>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</si>
  <si>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</si>
  <si>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</si>
  <si>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</si>
  <si>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</si>
  <si>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</si>
  <si>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</si>
  <si>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</si>
  <si>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</si>
  <si>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</si>
  <si>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</si>
  <si>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</si>
  <si>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</si>
  <si>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</si>
  <si>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</si>
  <si>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</si>
  <si>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</si>
  <si>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</si>
  <si>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</si>
  <si>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</si>
  <si>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</si>
  <si>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</si>
  <si>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</si>
  <si>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</si>
  <si>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</si>
  <si>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</si>
  <si>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</si>
  <si>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</si>
  <si>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</si>
  <si>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</si>
  <si>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</si>
  <si>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</si>
  <si>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</si>
  <si>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国民健康保険町立田子診療所及び介護老人保健施設事業特別会計</t>
    <phoneticPr fontId="5"/>
  </si>
  <si>
    <t>介護保険事業勘定特別会計</t>
    <phoneticPr fontId="5"/>
  </si>
  <si>
    <t>後期高齢者医療特別会計</t>
    <phoneticPr fontId="5"/>
  </si>
  <si>
    <t>水道事業特別会計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</si>
  <si>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</si>
  <si>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</si>
  <si>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</si>
  <si>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</si>
  <si>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</si>
  <si>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</si>
  <si>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</si>
  <si>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</si>
  <si>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</si>
  <si>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</si>
  <si>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</si>
  <si>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</si>
  <si>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</si>
  <si>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</si>
  <si>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</si>
  <si>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</si>
  <si>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</si>
  <si>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</si>
  <si>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</si>
  <si>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</si>
  <si>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</si>
  <si>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</si>
  <si>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</si>
  <si>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</si>
  <si>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</si>
  <si>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</si>
  <si>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</si>
  <si>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</si>
  <si>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</si>
  <si>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</si>
  <si>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</si>
  <si>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</si>
  <si>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</si>
  <si>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</si>
  <si>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</si>
  <si>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</si>
  <si>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</si>
  <si>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</si>
  <si>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</si>
  <si>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</si>
  <si>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</si>
  <si>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</si>
  <si>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</si>
  <si>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</si>
  <si>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</si>
  <si>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</si>
  <si>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</si>
  <si>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</si>
  <si>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</si>
  <si>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</si>
  <si>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</si>
  <si>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</si>
  <si>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</si>
  <si>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</si>
  <si>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</si>
  <si>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介護サービス事業勘定特別会計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</si>
  <si>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</si>
  <si>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</si>
  <si>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</si>
  <si>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</si>
  <si>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</si>
  <si>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</si>
  <si>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</si>
  <si>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</si>
  <si>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</si>
  <si>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</si>
  <si>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</si>
  <si>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</si>
  <si>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</si>
  <si>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</si>
  <si>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</si>
  <si>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</si>
  <si>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</si>
  <si>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</si>
  <si>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</si>
  <si>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</si>
  <si>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</si>
  <si>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</si>
  <si>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</si>
  <si>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</si>
  <si>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</si>
  <si>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</si>
  <si>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</si>
  <si>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</si>
  <si>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</si>
  <si>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</si>
  <si>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</si>
  <si>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</si>
  <si>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</si>
  <si>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</si>
  <si>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</si>
  <si>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</si>
  <si>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</si>
  <si>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</si>
  <si>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</si>
  <si>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</si>
  <si>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</si>
  <si>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</si>
  <si>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</si>
  <si>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</si>
  <si>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</si>
  <si>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</si>
  <si>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</si>
  <si>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</si>
  <si>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</si>
  <si>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</si>
  <si>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</si>
  <si>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</si>
  <si>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</si>
  <si>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</si>
  <si>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</si>
  <si>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</si>
  <si>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</si>
  <si>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</si>
  <si>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</si>
  <si>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</si>
  <si>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</si>
  <si>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</si>
  <si>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</si>
  <si>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</si>
  <si>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</si>
  <si>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</si>
  <si>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</si>
  <si>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</si>
  <si>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</si>
  <si>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</si>
  <si>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</si>
  <si>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</si>
  <si>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</si>
  <si>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</si>
  <si>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</si>
  <si>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</si>
  <si>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</si>
  <si>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</si>
  <si>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</si>
  <si>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</si>
  <si>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</si>
  <si>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7.22</t>
  </si>
  <si>
    <t>▲ 2.23</t>
  </si>
  <si>
    <t>▲ 3.96</t>
  </si>
  <si>
    <t>水道事業特別会計</t>
  </si>
  <si>
    <t>一般会計</t>
  </si>
  <si>
    <t>介護保険事業勘定特別会計</t>
  </si>
  <si>
    <t>国民健康保険町立田子診療所及び介護老人保健施設事業特別会計</t>
  </si>
  <si>
    <t>国民健康保険事業勘定特別会計</t>
  </si>
  <si>
    <t>後期高齢者医療特別会計</t>
  </si>
  <si>
    <t>その他会計（赤字）</t>
  </si>
  <si>
    <t>その他会計（黒字）</t>
  </si>
  <si>
    <t>R02</t>
    <phoneticPr fontId="5"/>
  </si>
  <si>
    <t>R03</t>
    <phoneticPr fontId="5"/>
  </si>
  <si>
    <t>R04</t>
    <phoneticPr fontId="5"/>
  </si>
  <si>
    <t>R05</t>
    <phoneticPr fontId="5"/>
  </si>
  <si>
    <t>R06</t>
    <phoneticPr fontId="5"/>
  </si>
  <si>
    <t>-</t>
    <phoneticPr fontId="2"/>
  </si>
  <si>
    <t>青森県市町村職員退職手当組合</t>
    <rPh sb="0" eb="3">
      <t>アオモリケン</t>
    </rPh>
    <rPh sb="3" eb="6">
      <t>シチョウソン</t>
    </rPh>
    <rPh sb="6" eb="8">
      <t>ショクイン</t>
    </rPh>
    <rPh sb="8" eb="10">
      <t>タイショク</t>
    </rPh>
    <rPh sb="10" eb="12">
      <t>テアテ</t>
    </rPh>
    <rPh sb="12" eb="14">
      <t>クミアイ</t>
    </rPh>
    <phoneticPr fontId="38"/>
  </si>
  <si>
    <t>三戸地区環境整備事務組合</t>
    <rPh sb="0" eb="2">
      <t>サンノヘ</t>
    </rPh>
    <rPh sb="2" eb="4">
      <t>チク</t>
    </rPh>
    <rPh sb="4" eb="6">
      <t>カンキョウ</t>
    </rPh>
    <rPh sb="6" eb="8">
      <t>セイビ</t>
    </rPh>
    <rPh sb="8" eb="10">
      <t>ジム</t>
    </rPh>
    <rPh sb="10" eb="12">
      <t>クミアイ</t>
    </rPh>
    <phoneticPr fontId="38"/>
  </si>
  <si>
    <t>青森県市町村総合事務組合</t>
    <rPh sb="0" eb="3">
      <t>アオモリケン</t>
    </rPh>
    <rPh sb="3" eb="6">
      <t>シチョウソン</t>
    </rPh>
    <rPh sb="6" eb="8">
      <t>ソウゴウ</t>
    </rPh>
    <rPh sb="8" eb="10">
      <t>ジム</t>
    </rPh>
    <rPh sb="10" eb="12">
      <t>クミアイ</t>
    </rPh>
    <phoneticPr fontId="38"/>
  </si>
  <si>
    <t>八戸地域広域市町村圏事務組合</t>
    <rPh sb="0" eb="2">
      <t>ハチノヘ</t>
    </rPh>
    <rPh sb="2" eb="4">
      <t>チイキ</t>
    </rPh>
    <rPh sb="4" eb="6">
      <t>コウイキ</t>
    </rPh>
    <rPh sb="6" eb="9">
      <t>シチョウソン</t>
    </rPh>
    <rPh sb="9" eb="10">
      <t>ケン</t>
    </rPh>
    <rPh sb="10" eb="12">
      <t>ジム</t>
    </rPh>
    <rPh sb="12" eb="14">
      <t>クミアイ</t>
    </rPh>
    <phoneticPr fontId="38"/>
  </si>
  <si>
    <t>田子高原広域事務組合</t>
    <rPh sb="0" eb="2">
      <t>タッコ</t>
    </rPh>
    <rPh sb="2" eb="4">
      <t>コウゲン</t>
    </rPh>
    <rPh sb="4" eb="6">
      <t>コウイキ</t>
    </rPh>
    <rPh sb="6" eb="8">
      <t>ジム</t>
    </rPh>
    <rPh sb="8" eb="10">
      <t>クミアイ</t>
    </rPh>
    <phoneticPr fontId="38"/>
  </si>
  <si>
    <t>青森県交通災害共済組合</t>
    <rPh sb="0" eb="3">
      <t>アオモリケン</t>
    </rPh>
    <rPh sb="3" eb="5">
      <t>コウツウ</t>
    </rPh>
    <rPh sb="5" eb="7">
      <t>サイガイ</t>
    </rPh>
    <rPh sb="7" eb="9">
      <t>キョウサイ</t>
    </rPh>
    <rPh sb="9" eb="11">
      <t>クミアイ</t>
    </rPh>
    <phoneticPr fontId="38"/>
  </si>
  <si>
    <t>青森県後期高齢者医療広域連合(一般会計)</t>
    <rPh sb="0" eb="3">
      <t>アオモリケン</t>
    </rPh>
    <rPh sb="3" eb="5">
      <t>コウキ</t>
    </rPh>
    <rPh sb="5" eb="8">
      <t>コウレイシャ</t>
    </rPh>
    <rPh sb="8" eb="10">
      <t>イリョウ</t>
    </rPh>
    <rPh sb="10" eb="12">
      <t>コウイキ</t>
    </rPh>
    <rPh sb="12" eb="14">
      <t>レンゴウ</t>
    </rPh>
    <rPh sb="15" eb="17">
      <t>イッパン</t>
    </rPh>
    <rPh sb="17" eb="19">
      <t>カイケイ</t>
    </rPh>
    <phoneticPr fontId="38"/>
  </si>
  <si>
    <t>青森県後期高齢者医療広域連合(高齢者医療特別会計)</t>
    <rPh sb="0" eb="3">
      <t>アオモリケン</t>
    </rPh>
    <rPh sb="3" eb="5">
      <t>コウキ</t>
    </rPh>
    <rPh sb="5" eb="8">
      <t>コウレイシャ</t>
    </rPh>
    <rPh sb="8" eb="10">
      <t>イリョウ</t>
    </rPh>
    <rPh sb="10" eb="12">
      <t>コウイキ</t>
    </rPh>
    <rPh sb="12" eb="14">
      <t>レンゴウ</t>
    </rPh>
    <rPh sb="15" eb="18">
      <t>コウレイシャ</t>
    </rPh>
    <rPh sb="18" eb="20">
      <t>イリョウ</t>
    </rPh>
    <rPh sb="20" eb="22">
      <t>トクベツ</t>
    </rPh>
    <rPh sb="22" eb="24">
      <t>カイケイ</t>
    </rPh>
    <phoneticPr fontId="38"/>
  </si>
  <si>
    <t>(公財)にんにくネットワーク</t>
    <rPh sb="1" eb="3">
      <t>コウザイ</t>
    </rPh>
    <phoneticPr fontId="2"/>
  </si>
  <si>
    <t>(一財)田子町にんにく国際交流協会</t>
    <rPh sb="1" eb="2">
      <t>イチ</t>
    </rPh>
    <rPh sb="2" eb="3">
      <t>ザイ</t>
    </rPh>
    <rPh sb="4" eb="7">
      <t>タッコマチ</t>
    </rPh>
    <rPh sb="11" eb="13">
      <t>コクサイ</t>
    </rPh>
    <rPh sb="13" eb="15">
      <t>コウリュウ</t>
    </rPh>
    <rPh sb="15" eb="17">
      <t>キョウカイ</t>
    </rPh>
    <phoneticPr fontId="2"/>
  </si>
  <si>
    <t>公共施設整備基金</t>
    <phoneticPr fontId="5"/>
  </si>
  <si>
    <t>森林環境譲与税基金</t>
    <phoneticPr fontId="5"/>
  </si>
  <si>
    <t>町有森林経営管理基金</t>
    <phoneticPr fontId="5"/>
  </si>
  <si>
    <t>ふるさと納税基金</t>
    <phoneticPr fontId="5"/>
  </si>
  <si>
    <t>にんにく活性化促進事業基金</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</si>
</sst>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301035</c:v>
                </c:pt>
                <c:pt idx="1">
                  <c:v>277467</c:v>
                </c:pt>
                <c:pt idx="2">
                  <c:v>282256</c:v>
                </c:pt>
                <c:pt idx="3">
                  <c:v>295341</c:v>
                </c:pt>
                <c:pt idx="4">
                  <c:v>292845</c:v>
                </c:pt>
              </c:numCache>
            </c:numRef>
          </c:val>
          <c:smooth val="0"/>
          <c:extLst>
            <c:ext xmlns:c16="http://schemas.microsoft.com/office/drawing/2014/chart" uri="{C3380CC4-5D6E-409C-BE32-E72D297353CC}">
              <c16:uniqueId val="{00000000-947C-46C3-AE7B-3F7D3E685C8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72655</c:v>
                </c:pt>
                <c:pt idx="1">
                  <c:v>104464</c:v>
                </c:pt>
                <c:pt idx="2">
                  <c:v>94316</c:v>
                </c:pt>
                <c:pt idx="3">
                  <c:v>103304</c:v>
                </c:pt>
                <c:pt idx="4">
                  <c:v>106840</c:v>
                </c:pt>
              </c:numCache>
            </c:numRef>
          </c:val>
          <c:smooth val="0"/>
          <c:extLst>
            <c:ext xmlns:c16="http://schemas.microsoft.com/office/drawing/2014/chart" uri="{C3380CC4-5D6E-409C-BE32-E72D297353CC}">
              <c16:uniqueId val="{00000001-947C-46C3-AE7B-3F7D3E685C8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4.38</c:v>
                </c:pt>
                <c:pt idx="1">
                  <c:v>10.3</c:v>
                </c:pt>
                <c:pt idx="2">
                  <c:v>3.46</c:v>
                </c:pt>
                <c:pt idx="3">
                  <c:v>5.12</c:v>
                </c:pt>
                <c:pt idx="4">
                  <c:v>1.08</c:v>
                </c:pt>
              </c:numCache>
            </c:numRef>
          </c:val>
          <c:extLst>
            <c:ext xmlns:c16="http://schemas.microsoft.com/office/drawing/2014/chart" uri="{C3380CC4-5D6E-409C-BE32-E72D297353CC}">
              <c16:uniqueId val="{00000000-715B-4C7B-99E2-2FD070EDB5B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37.21</c:v>
                </c:pt>
                <c:pt idx="1">
                  <c:v>37.29</c:v>
                </c:pt>
                <c:pt idx="2">
                  <c:v>45.24</c:v>
                </c:pt>
                <c:pt idx="3">
                  <c:v>42.93</c:v>
                </c:pt>
                <c:pt idx="4">
                  <c:v>44.83</c:v>
                </c:pt>
              </c:numCache>
            </c:numRef>
          </c:val>
          <c:extLst>
            <c:ext xmlns:c16="http://schemas.microsoft.com/office/drawing/2014/chart" uri="{C3380CC4-5D6E-409C-BE32-E72D297353CC}">
              <c16:uniqueId val="{00000001-715B-4C7B-99E2-2FD070EDB5B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1.58</c:v>
                </c:pt>
                <c:pt idx="1">
                  <c:v>6.58</c:v>
                </c:pt>
                <c:pt idx="2">
                  <c:v>-7.22</c:v>
                </c:pt>
                <c:pt idx="3">
                  <c:v>-2.23</c:v>
                </c:pt>
                <c:pt idx="4">
                  <c:v>-3.96</c:v>
                </c:pt>
              </c:numCache>
            </c:numRef>
          </c:val>
          <c:smooth val="0"/>
          <c:extLst>
            <c:ext xmlns:c16="http://schemas.microsoft.com/office/drawing/2014/chart" uri="{C3380CC4-5D6E-409C-BE32-E72D297353CC}">
              <c16:uniqueId val="{00000002-715B-4C7B-99E2-2FD070EDB5B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34A8-4C6A-9CB6-13D5E0D2C4A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4A8-4C6A-9CB6-13D5E0D2C4A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34A8-4C6A-9CB6-13D5E0D2C4A0}"/>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34A8-4C6A-9CB6-13D5E0D2C4A0}"/>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0.01</c:v>
                </c:pt>
                <c:pt idx="2">
                  <c:v>#N/A</c:v>
                </c:pt>
                <c:pt idx="3">
                  <c:v>0.01</c:v>
                </c:pt>
                <c:pt idx="4">
                  <c:v>#N/A</c:v>
                </c:pt>
                <c:pt idx="5">
                  <c:v>0.03</c:v>
                </c:pt>
                <c:pt idx="6">
                  <c:v>#N/A</c:v>
                </c:pt>
                <c:pt idx="7">
                  <c:v>0.01</c:v>
                </c:pt>
                <c:pt idx="8">
                  <c:v>#N/A</c:v>
                </c:pt>
                <c:pt idx="9">
                  <c:v>0.01</c:v>
                </c:pt>
              </c:numCache>
            </c:numRef>
          </c:val>
          <c:extLst>
            <c:ext xmlns:c16="http://schemas.microsoft.com/office/drawing/2014/chart" uri="{C3380CC4-5D6E-409C-BE32-E72D297353CC}">
              <c16:uniqueId val="{00000004-34A8-4C6A-9CB6-13D5E0D2C4A0}"/>
            </c:ext>
          </c:extLst>
        </c:ser>
        <c:ser>
          <c:idx val="5"/>
          <c:order val="5"/>
          <c:tx>
            <c:strRef>
              <c:f>データシート!$A$32</c:f>
              <c:strCache>
                <c:ptCount val="1"/>
                <c:pt idx="0">
                  <c:v>国民健康保険事業勘定特別会計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0.85</c:v>
                </c:pt>
                <c:pt idx="2">
                  <c:v>#N/A</c:v>
                </c:pt>
                <c:pt idx="3">
                  <c:v>0.45</c:v>
                </c:pt>
                <c:pt idx="4">
                  <c:v>#N/A</c:v>
                </c:pt>
                <c:pt idx="5">
                  <c:v>0.83</c:v>
                </c:pt>
                <c:pt idx="6">
                  <c:v>#N/A</c:v>
                </c:pt>
                <c:pt idx="7">
                  <c:v>7.0000000000000007E-2</c:v>
                </c:pt>
                <c:pt idx="8">
                  <c:v>#N/A</c:v>
                </c:pt>
                <c:pt idx="9">
                  <c:v>0.03</c:v>
                </c:pt>
              </c:numCache>
            </c:numRef>
          </c:val>
          <c:extLst>
            <c:ext xmlns:c16="http://schemas.microsoft.com/office/drawing/2014/chart" uri="{C3380CC4-5D6E-409C-BE32-E72D297353CC}">
              <c16:uniqueId val="{00000005-34A8-4C6A-9CB6-13D5E0D2C4A0}"/>
            </c:ext>
          </c:extLst>
        </c:ser>
        <c:ser>
          <c:idx val="6"/>
          <c:order val="6"/>
          <c:tx>
            <c:strRef>
              <c:f>データシート!$A$33</c:f>
              <c:strCache>
                <c:ptCount val="1"/>
                <c:pt idx="0">
                  <c:v>国民健康保険町立田子診療所及び介護老人保健施設事業特別会計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0.18</c:v>
                </c:pt>
                <c:pt idx="2">
                  <c:v>#N/A</c:v>
                </c:pt>
                <c:pt idx="3">
                  <c:v>0.26</c:v>
                </c:pt>
                <c:pt idx="4">
                  <c:v>#N/A</c:v>
                </c:pt>
                <c:pt idx="5">
                  <c:v>0.22</c:v>
                </c:pt>
                <c:pt idx="6">
                  <c:v>#N/A</c:v>
                </c:pt>
                <c:pt idx="7">
                  <c:v>0.16</c:v>
                </c:pt>
                <c:pt idx="8">
                  <c:v>#N/A</c:v>
                </c:pt>
                <c:pt idx="9">
                  <c:v>0.16</c:v>
                </c:pt>
              </c:numCache>
            </c:numRef>
          </c:val>
          <c:extLst>
            <c:ext xmlns:c16="http://schemas.microsoft.com/office/drawing/2014/chart" uri="{C3380CC4-5D6E-409C-BE32-E72D297353CC}">
              <c16:uniqueId val="{00000006-34A8-4C6A-9CB6-13D5E0D2C4A0}"/>
            </c:ext>
          </c:extLst>
        </c:ser>
        <c:ser>
          <c:idx val="7"/>
          <c:order val="7"/>
          <c:tx>
            <c:strRef>
              <c:f>データシート!$A$34</c:f>
              <c:strCache>
                <c:ptCount val="1"/>
                <c:pt idx="0">
                  <c:v>介護保険事業勘定特別会計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0.71</c:v>
                </c:pt>
                <c:pt idx="2">
                  <c:v>#N/A</c:v>
                </c:pt>
                <c:pt idx="3">
                  <c:v>0.56000000000000005</c:v>
                </c:pt>
                <c:pt idx="4">
                  <c:v>#N/A</c:v>
                </c:pt>
                <c:pt idx="5">
                  <c:v>0.74</c:v>
                </c:pt>
                <c:pt idx="6">
                  <c:v>#N/A</c:v>
                </c:pt>
                <c:pt idx="7">
                  <c:v>2.52</c:v>
                </c:pt>
                <c:pt idx="8">
                  <c:v>#N/A</c:v>
                </c:pt>
                <c:pt idx="9">
                  <c:v>0.41</c:v>
                </c:pt>
              </c:numCache>
            </c:numRef>
          </c:val>
          <c:extLst>
            <c:ext xmlns:c16="http://schemas.microsoft.com/office/drawing/2014/chart" uri="{C3380CC4-5D6E-409C-BE32-E72D297353CC}">
              <c16:uniqueId val="{00000007-34A8-4C6A-9CB6-13D5E0D2C4A0}"/>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4.38</c:v>
                </c:pt>
                <c:pt idx="2">
                  <c:v>#N/A</c:v>
                </c:pt>
                <c:pt idx="3">
                  <c:v>10.29</c:v>
                </c:pt>
                <c:pt idx="4">
                  <c:v>#N/A</c:v>
                </c:pt>
                <c:pt idx="5">
                  <c:v>3.45</c:v>
                </c:pt>
                <c:pt idx="6">
                  <c:v>#N/A</c:v>
                </c:pt>
                <c:pt idx="7">
                  <c:v>5.1100000000000003</c:v>
                </c:pt>
                <c:pt idx="8">
                  <c:v>#N/A</c:v>
                </c:pt>
                <c:pt idx="9">
                  <c:v>1.07</c:v>
                </c:pt>
              </c:numCache>
            </c:numRef>
          </c:val>
          <c:extLst>
            <c:ext xmlns:c16="http://schemas.microsoft.com/office/drawing/2014/chart" uri="{C3380CC4-5D6E-409C-BE32-E72D297353CC}">
              <c16:uniqueId val="{00000008-34A8-4C6A-9CB6-13D5E0D2C4A0}"/>
            </c:ext>
          </c:extLst>
        </c:ser>
        <c:ser>
          <c:idx val="9"/>
          <c:order val="9"/>
          <c:tx>
            <c:strRef>
              <c:f>データシート!$A$36</c:f>
              <c:strCache>
                <c:ptCount val="1"/>
                <c:pt idx="0">
                  <c:v>水道事業特別会計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1.57</c:v>
                </c:pt>
                <c:pt idx="2">
                  <c:v>#N/A</c:v>
                </c:pt>
                <c:pt idx="3">
                  <c:v>1.63</c:v>
                </c:pt>
                <c:pt idx="4">
                  <c:v>#N/A</c:v>
                </c:pt>
                <c:pt idx="5">
                  <c:v>1.48</c:v>
                </c:pt>
                <c:pt idx="6">
                  <c:v>#N/A</c:v>
                </c:pt>
                <c:pt idx="7">
                  <c:v>1.44</c:v>
                </c:pt>
                <c:pt idx="8">
                  <c:v>#N/A</c:v>
                </c:pt>
                <c:pt idx="9">
                  <c:v>1.37</c:v>
                </c:pt>
              </c:numCache>
            </c:numRef>
          </c:val>
          <c:extLst>
            <c:ext xmlns:c16="http://schemas.microsoft.com/office/drawing/2014/chart" uri="{C3380CC4-5D6E-409C-BE32-E72D297353CC}">
              <c16:uniqueId val="{00000009-34A8-4C6A-9CB6-13D5E0D2C4A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434</c:v>
                </c:pt>
                <c:pt idx="5">
                  <c:v>439</c:v>
                </c:pt>
                <c:pt idx="8">
                  <c:v>401</c:v>
                </c:pt>
                <c:pt idx="11">
                  <c:v>399</c:v>
                </c:pt>
                <c:pt idx="14">
                  <c:v>387</c:v>
                </c:pt>
              </c:numCache>
            </c:numRef>
          </c:val>
          <c:extLst>
            <c:ext xmlns:c16="http://schemas.microsoft.com/office/drawing/2014/chart" uri="{C3380CC4-5D6E-409C-BE32-E72D297353CC}">
              <c16:uniqueId val="{00000000-5A10-4697-A981-4E9695494DE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A10-4697-A981-4E9695494DE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4</c:v>
                </c:pt>
                <c:pt idx="3">
                  <c:v>3</c:v>
                </c:pt>
                <c:pt idx="6">
                  <c:v>3</c:v>
                </c:pt>
                <c:pt idx="9">
                  <c:v>2</c:v>
                </c:pt>
                <c:pt idx="12">
                  <c:v>2</c:v>
                </c:pt>
              </c:numCache>
            </c:numRef>
          </c:val>
          <c:extLst>
            <c:ext xmlns:c16="http://schemas.microsoft.com/office/drawing/2014/chart" uri="{C3380CC4-5D6E-409C-BE32-E72D297353CC}">
              <c16:uniqueId val="{00000002-5A10-4697-A981-4E9695494DE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10</c:v>
                </c:pt>
                <c:pt idx="3">
                  <c:v>10</c:v>
                </c:pt>
                <c:pt idx="6">
                  <c:v>12</c:v>
                </c:pt>
                <c:pt idx="9">
                  <c:v>12</c:v>
                </c:pt>
                <c:pt idx="12">
                  <c:v>13</c:v>
                </c:pt>
              </c:numCache>
            </c:numRef>
          </c:val>
          <c:extLst>
            <c:ext xmlns:c16="http://schemas.microsoft.com/office/drawing/2014/chart" uri="{C3380CC4-5D6E-409C-BE32-E72D297353CC}">
              <c16:uniqueId val="{00000003-5A10-4697-A981-4E9695494DE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c:v>
                </c:pt>
                <c:pt idx="3">
                  <c:v>0</c:v>
                </c:pt>
                <c:pt idx="6">
                  <c:v>0</c:v>
                </c:pt>
                <c:pt idx="9">
                  <c:v>11</c:v>
                </c:pt>
                <c:pt idx="12">
                  <c:v>10</c:v>
                </c:pt>
              </c:numCache>
            </c:numRef>
          </c:val>
          <c:extLst>
            <c:ext xmlns:c16="http://schemas.microsoft.com/office/drawing/2014/chart" uri="{C3380CC4-5D6E-409C-BE32-E72D297353CC}">
              <c16:uniqueId val="{00000004-5A10-4697-A981-4E9695494DE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A10-4697-A981-4E9695494DE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A10-4697-A981-4E9695494DE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600</c:v>
                </c:pt>
                <c:pt idx="3">
                  <c:v>571</c:v>
                </c:pt>
                <c:pt idx="6">
                  <c:v>512</c:v>
                </c:pt>
                <c:pt idx="9">
                  <c:v>535</c:v>
                </c:pt>
                <c:pt idx="12">
                  <c:v>531</c:v>
                </c:pt>
              </c:numCache>
            </c:numRef>
          </c:val>
          <c:extLst>
            <c:ext xmlns:c16="http://schemas.microsoft.com/office/drawing/2014/chart" uri="{C3380CC4-5D6E-409C-BE32-E72D297353CC}">
              <c16:uniqueId val="{00000007-5A10-4697-A981-4E9695494DE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181</c:v>
                </c:pt>
                <c:pt idx="2">
                  <c:v>#N/A</c:v>
                </c:pt>
                <c:pt idx="3">
                  <c:v>#N/A</c:v>
                </c:pt>
                <c:pt idx="4">
                  <c:v>145</c:v>
                </c:pt>
                <c:pt idx="5">
                  <c:v>#N/A</c:v>
                </c:pt>
                <c:pt idx="6">
                  <c:v>#N/A</c:v>
                </c:pt>
                <c:pt idx="7">
                  <c:v>126</c:v>
                </c:pt>
                <c:pt idx="8">
                  <c:v>#N/A</c:v>
                </c:pt>
                <c:pt idx="9">
                  <c:v>#N/A</c:v>
                </c:pt>
                <c:pt idx="10">
                  <c:v>161</c:v>
                </c:pt>
                <c:pt idx="11">
                  <c:v>#N/A</c:v>
                </c:pt>
                <c:pt idx="12">
                  <c:v>#N/A</c:v>
                </c:pt>
                <c:pt idx="13">
                  <c:v>169</c:v>
                </c:pt>
                <c:pt idx="14">
                  <c:v>#N/A</c:v>
                </c:pt>
              </c:numCache>
            </c:numRef>
          </c:val>
          <c:smooth val="0"/>
          <c:extLst>
            <c:ext xmlns:c16="http://schemas.microsoft.com/office/drawing/2014/chart" uri="{C3380CC4-5D6E-409C-BE32-E72D297353CC}">
              <c16:uniqueId val="{00000008-5A10-4697-A981-4E9695494DE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3796</c:v>
                </c:pt>
                <c:pt idx="5">
                  <c:v>3739</c:v>
                </c:pt>
                <c:pt idx="8">
                  <c:v>3600</c:v>
                </c:pt>
                <c:pt idx="11">
                  <c:v>3608</c:v>
                </c:pt>
                <c:pt idx="14">
                  <c:v>3425</c:v>
                </c:pt>
              </c:numCache>
            </c:numRef>
          </c:val>
          <c:extLst>
            <c:ext xmlns:c16="http://schemas.microsoft.com/office/drawing/2014/chart" uri="{C3380CC4-5D6E-409C-BE32-E72D297353CC}">
              <c16:uniqueId val="{00000000-D72E-46F1-8914-1C446F798C4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D72E-46F1-8914-1C446F798C4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1601</c:v>
                </c:pt>
                <c:pt idx="5">
                  <c:v>1802</c:v>
                </c:pt>
                <c:pt idx="8">
                  <c:v>2068</c:v>
                </c:pt>
                <c:pt idx="11">
                  <c:v>1936</c:v>
                </c:pt>
                <c:pt idx="14">
                  <c:v>1989</c:v>
                </c:pt>
              </c:numCache>
            </c:numRef>
          </c:val>
          <c:extLst>
            <c:ext xmlns:c16="http://schemas.microsoft.com/office/drawing/2014/chart" uri="{C3380CC4-5D6E-409C-BE32-E72D297353CC}">
              <c16:uniqueId val="{00000002-D72E-46F1-8914-1C446F798C4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72E-46F1-8914-1C446F798C4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72E-46F1-8914-1C446F798C4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72E-46F1-8914-1C446F798C4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502</c:v>
                </c:pt>
                <c:pt idx="3">
                  <c:v>507</c:v>
                </c:pt>
                <c:pt idx="6">
                  <c:v>513</c:v>
                </c:pt>
                <c:pt idx="9">
                  <c:v>512</c:v>
                </c:pt>
                <c:pt idx="12">
                  <c:v>521</c:v>
                </c:pt>
              </c:numCache>
            </c:numRef>
          </c:val>
          <c:extLst>
            <c:ext xmlns:c16="http://schemas.microsoft.com/office/drawing/2014/chart" uri="{C3380CC4-5D6E-409C-BE32-E72D297353CC}">
              <c16:uniqueId val="{00000006-D72E-46F1-8914-1C446F798C4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106</c:v>
                </c:pt>
                <c:pt idx="3">
                  <c:v>110</c:v>
                </c:pt>
                <c:pt idx="6">
                  <c:v>100</c:v>
                </c:pt>
                <c:pt idx="9">
                  <c:v>94</c:v>
                </c:pt>
                <c:pt idx="12">
                  <c:v>98</c:v>
                </c:pt>
              </c:numCache>
            </c:numRef>
          </c:val>
          <c:extLst>
            <c:ext xmlns:c16="http://schemas.microsoft.com/office/drawing/2014/chart" uri="{C3380CC4-5D6E-409C-BE32-E72D297353CC}">
              <c16:uniqueId val="{00000007-D72E-46F1-8914-1C446F798C4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c:v>
                </c:pt>
                <c:pt idx="3">
                  <c:v>1</c:v>
                </c:pt>
                <c:pt idx="6">
                  <c:v>3</c:v>
                </c:pt>
                <c:pt idx="9">
                  <c:v>59</c:v>
                </c:pt>
                <c:pt idx="12">
                  <c:v>112</c:v>
                </c:pt>
              </c:numCache>
            </c:numRef>
          </c:val>
          <c:extLst>
            <c:ext xmlns:c16="http://schemas.microsoft.com/office/drawing/2014/chart" uri="{C3380CC4-5D6E-409C-BE32-E72D297353CC}">
              <c16:uniqueId val="{00000008-D72E-46F1-8914-1C446F798C4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13</c:v>
                </c:pt>
                <c:pt idx="3">
                  <c:v>10</c:v>
                </c:pt>
                <c:pt idx="6">
                  <c:v>7</c:v>
                </c:pt>
                <c:pt idx="9">
                  <c:v>5</c:v>
                </c:pt>
                <c:pt idx="12">
                  <c:v>3</c:v>
                </c:pt>
              </c:numCache>
            </c:numRef>
          </c:val>
          <c:extLst>
            <c:ext xmlns:c16="http://schemas.microsoft.com/office/drawing/2014/chart" uri="{C3380CC4-5D6E-409C-BE32-E72D297353CC}">
              <c16:uniqueId val="{00000009-D72E-46F1-8914-1C446F798C4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5527</c:v>
                </c:pt>
                <c:pt idx="3">
                  <c:v>5370</c:v>
                </c:pt>
                <c:pt idx="6">
                  <c:v>5289</c:v>
                </c:pt>
                <c:pt idx="9">
                  <c:v>5158</c:v>
                </c:pt>
                <c:pt idx="12">
                  <c:v>4962</c:v>
                </c:pt>
              </c:numCache>
            </c:numRef>
          </c:val>
          <c:extLst>
            <c:ext xmlns:c16="http://schemas.microsoft.com/office/drawing/2014/chart" uri="{C3380CC4-5D6E-409C-BE32-E72D297353CC}">
              <c16:uniqueId val="{0000000A-D72E-46F1-8914-1C446F798C4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754</c:v>
                </c:pt>
                <c:pt idx="2">
                  <c:v>#N/A</c:v>
                </c:pt>
                <c:pt idx="3">
                  <c:v>#N/A</c:v>
                </c:pt>
                <c:pt idx="4">
                  <c:v>456</c:v>
                </c:pt>
                <c:pt idx="5">
                  <c:v>#N/A</c:v>
                </c:pt>
                <c:pt idx="6">
                  <c:v>#N/A</c:v>
                </c:pt>
                <c:pt idx="7">
                  <c:v>244</c:v>
                </c:pt>
                <c:pt idx="8">
                  <c:v>#N/A</c:v>
                </c:pt>
                <c:pt idx="9">
                  <c:v>#N/A</c:v>
                </c:pt>
                <c:pt idx="10">
                  <c:v>284</c:v>
                </c:pt>
                <c:pt idx="11">
                  <c:v>#N/A</c:v>
                </c:pt>
                <c:pt idx="12">
                  <c:v>#N/A</c:v>
                </c:pt>
                <c:pt idx="13">
                  <c:v>281</c:v>
                </c:pt>
                <c:pt idx="14">
                  <c:v>#N/A</c:v>
                </c:pt>
              </c:numCache>
            </c:numRef>
          </c:val>
          <c:smooth val="0"/>
          <c:extLst>
            <c:ext xmlns:c16="http://schemas.microsoft.com/office/drawing/2014/chart" uri="{C3380CC4-5D6E-409C-BE32-E72D297353CC}">
              <c16:uniqueId val="{0000000B-D72E-46F1-8914-1C446F798C4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1376</c:v>
                </c:pt>
                <c:pt idx="1">
                  <c:v>1316</c:v>
                </c:pt>
                <c:pt idx="2">
                  <c:v>1396</c:v>
                </c:pt>
              </c:numCache>
            </c:numRef>
          </c:val>
          <c:extLst>
            <c:ext xmlns:c16="http://schemas.microsoft.com/office/drawing/2014/chart" uri="{C3380CC4-5D6E-409C-BE32-E72D297353CC}">
              <c16:uniqueId val="{00000000-0ED0-4D33-831F-A07969ABF45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153</c:v>
                </c:pt>
                <c:pt idx="1">
                  <c:v>165</c:v>
                </c:pt>
                <c:pt idx="2">
                  <c:v>180</c:v>
                </c:pt>
              </c:numCache>
            </c:numRef>
          </c:val>
          <c:extLst>
            <c:ext xmlns:c16="http://schemas.microsoft.com/office/drawing/2014/chart" uri="{C3380CC4-5D6E-409C-BE32-E72D297353CC}">
              <c16:uniqueId val="{00000001-0ED0-4D33-831F-A07969ABF45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420</c:v>
                </c:pt>
                <c:pt idx="1">
                  <c:v>343</c:v>
                </c:pt>
                <c:pt idx="2">
                  <c:v>309</c:v>
                </c:pt>
              </c:numCache>
            </c:numRef>
          </c:val>
          <c:extLst>
            <c:ext xmlns:c16="http://schemas.microsoft.com/office/drawing/2014/chart" uri="{C3380CC4-5D6E-409C-BE32-E72D297353CC}">
              <c16:uniqueId val="{00000002-0ED0-4D33-831F-A07969ABF45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地方債の元利償還金や一部事務組合が起こした地方債の元利償還金に対する負担金等が減少傾向にあることから、実質公債費比率は増減はあるものの、改善されている。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今後は公共施設の大規模改修等で元利償還金が増加する見込であることから、事務事業全般の見直し等歳出の削減を図り、各種計画に基づき健全な財政運営に努める。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該当なし</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地方債の現在高等の将来負担額は減少傾向にあり、充当可能基金等の充当可能財源は多少ではあるが増加傾向にあるため、将来負担比率は減少傾向となっている。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今後は公共施設の大規模改修等に伴い、地方債現在高が増加傾向になる見通しであることから、事務事業全般の見直し等歳出の削減を図り、各種計画に基づき健全な財政運営に努める。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青森県田子町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baseline="0">
              <a:solidFill>
                <a:schemeClr val="dk1"/>
              </a:solidFill>
              <a:effectLst/>
              <a:latin typeface="+mn-lt"/>
              <a:ea typeface="+mn-ea"/>
              <a:cs typeface="+mn-cs"/>
            </a:rPr>
            <a:t>決算剰余金により財政調整基金に</a:t>
          </a:r>
          <a:r>
            <a:rPr kumimoji="1" lang="en-US" altLang="ja-JP" sz="1100" baseline="0">
              <a:solidFill>
                <a:schemeClr val="dk1"/>
              </a:solidFill>
              <a:effectLst/>
              <a:latin typeface="+mn-lt"/>
              <a:ea typeface="+mn-ea"/>
              <a:cs typeface="+mn-cs"/>
            </a:rPr>
            <a:t>80</a:t>
          </a:r>
          <a:r>
            <a:rPr kumimoji="1" lang="ja-JP" altLang="ja-JP" sz="1100" baseline="0">
              <a:solidFill>
                <a:schemeClr val="dk1"/>
              </a:solidFill>
              <a:effectLst/>
              <a:latin typeface="+mn-lt"/>
              <a:ea typeface="+mn-ea"/>
              <a:cs typeface="+mn-cs"/>
            </a:rPr>
            <a:t>百万円積み立てたが、その他特目基金から</a:t>
          </a:r>
          <a:r>
            <a:rPr kumimoji="1" lang="en-US" altLang="ja-JP" sz="1100" baseline="0">
              <a:solidFill>
                <a:schemeClr val="dk1"/>
              </a:solidFill>
              <a:effectLst/>
              <a:latin typeface="+mn-lt"/>
              <a:ea typeface="+mn-ea"/>
              <a:cs typeface="+mn-cs"/>
            </a:rPr>
            <a:t>158</a:t>
          </a:r>
          <a:r>
            <a:rPr kumimoji="1" lang="ja-JP" altLang="ja-JP" sz="1100" baseline="0">
              <a:solidFill>
                <a:schemeClr val="dk1"/>
              </a:solidFill>
              <a:effectLst/>
              <a:latin typeface="+mn-lt"/>
              <a:ea typeface="+mn-ea"/>
              <a:cs typeface="+mn-cs"/>
            </a:rPr>
            <a:t>百万円取崩したことにより、基金全体としては</a:t>
          </a:r>
          <a:r>
            <a:rPr kumimoji="1" lang="en-US" altLang="ja-JP" sz="1100" baseline="0">
              <a:solidFill>
                <a:schemeClr val="dk1"/>
              </a:solidFill>
              <a:effectLst/>
              <a:latin typeface="+mn-lt"/>
              <a:ea typeface="+mn-ea"/>
              <a:cs typeface="+mn-cs"/>
            </a:rPr>
            <a:t>60</a:t>
          </a:r>
          <a:r>
            <a:rPr kumimoji="1" lang="ja-JP" altLang="ja-JP" sz="1100" baseline="0">
              <a:solidFill>
                <a:schemeClr val="dk1"/>
              </a:solidFill>
              <a:effectLst/>
              <a:latin typeface="+mn-lt"/>
              <a:ea typeface="+mn-ea"/>
              <a:cs typeface="+mn-cs"/>
            </a:rPr>
            <a:t>百万円の</a:t>
          </a:r>
          <a:r>
            <a:rPr kumimoji="1" lang="ja-JP" altLang="en-US" sz="1100" baseline="0">
              <a:solidFill>
                <a:schemeClr val="dk1"/>
              </a:solidFill>
              <a:effectLst/>
              <a:latin typeface="+mn-lt"/>
              <a:ea typeface="+mn-ea"/>
              <a:cs typeface="+mn-cs"/>
            </a:rPr>
            <a:t>増</a:t>
          </a:r>
          <a:r>
            <a:rPr kumimoji="1" lang="ja-JP" altLang="ja-JP" sz="1100" baseline="0">
              <a:solidFill>
                <a:schemeClr val="dk1"/>
              </a:solidFill>
              <a:effectLst/>
              <a:latin typeface="+mn-lt"/>
              <a:ea typeface="+mn-ea"/>
              <a:cs typeface="+mn-cs"/>
            </a:rPr>
            <a:t>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mn-lt"/>
              <a:ea typeface="+mn-ea"/>
              <a:cs typeface="+mn-cs"/>
            </a:rPr>
            <a:t>基金の使途の明確化を図るために、今後想定される公共施設等の更新、長寿命化に対応するため、「公共施設整備基金」への積立を優先することを予定している。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公共施設整備基金：公共施設の改修及び更新等、計画的な整備を進める。</a:t>
          </a:r>
          <a:endParaRPr lang="ja-JP" altLang="ja-JP" sz="1400">
            <a:effectLst/>
          </a:endParaRPr>
        </a:p>
        <a:p>
          <a:r>
            <a:rPr kumimoji="1" lang="ja-JP" altLang="ja-JP" sz="1100">
              <a:solidFill>
                <a:schemeClr val="dk1"/>
              </a:solidFill>
              <a:effectLst/>
              <a:latin typeface="+mn-lt"/>
              <a:ea typeface="+mn-ea"/>
              <a:cs typeface="+mn-cs"/>
            </a:rPr>
            <a:t>森林環境譲与税基金：間伐や人材育成・担い手の確保、木材利用の促進や普及啓発等の「森林整備及びその促進に関する費用」に充てる。</a:t>
          </a:r>
          <a:endParaRPr lang="ja-JP" altLang="ja-JP">
            <a:effectLst/>
          </a:endParaRPr>
        </a:p>
        <a:p>
          <a:r>
            <a:rPr lang="ja-JP" altLang="ja-JP" sz="1100">
              <a:solidFill>
                <a:schemeClr val="dk1"/>
              </a:solidFill>
              <a:effectLst/>
              <a:latin typeface="+mn-lt"/>
              <a:ea typeface="+mn-ea"/>
              <a:cs typeface="+mn-cs"/>
            </a:rPr>
            <a:t>町有森林経営管理基金：町有林に係る、植栽や間伐等の造林事業の財源に充てる。</a:t>
          </a:r>
          <a:endParaRPr lang="ja-JP" altLang="ja-JP">
            <a:effectLst/>
          </a:endParaRPr>
        </a:p>
        <a:p>
          <a:r>
            <a:rPr kumimoji="1" lang="ja-JP" altLang="ja-JP" sz="1100">
              <a:solidFill>
                <a:schemeClr val="dk1"/>
              </a:solidFill>
              <a:effectLst/>
              <a:latin typeface="+mn-lt"/>
              <a:ea typeface="+mn-ea"/>
              <a:cs typeface="+mn-cs"/>
            </a:rPr>
            <a:t>ふるさと納税基金：ふるさと納税制度を活用して、寄付者の思いを実現するための事業の財源に充てる。</a:t>
          </a:r>
          <a:endParaRPr lang="ja-JP" altLang="ja-JP" sz="1400">
            <a:effectLst/>
          </a:endParaRPr>
        </a:p>
        <a:p>
          <a:r>
            <a:rPr kumimoji="1" lang="ja-JP" altLang="ja-JP" sz="1100">
              <a:solidFill>
                <a:schemeClr val="dk1"/>
              </a:solidFill>
              <a:effectLst/>
              <a:latin typeface="+mn-lt"/>
              <a:ea typeface="+mn-ea"/>
              <a:cs typeface="+mn-cs"/>
            </a:rPr>
            <a:t>にんにく活性化促進事業基金：にんにくを通じた国際交流及びたっこにんにくの活性化の促進を図り活力ある地域づくりを推進する。</a:t>
          </a:r>
          <a:br>
            <a:rPr kumimoji="1" lang="en-US" altLang="ja-JP" sz="1100">
              <a:solidFill>
                <a:schemeClr val="dk1"/>
              </a:solidFill>
              <a:effectLst/>
              <a:latin typeface="+mn-lt"/>
              <a:ea typeface="+mn-ea"/>
              <a:cs typeface="+mn-cs"/>
            </a:rPr>
          </a:b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公共施設整備基金：</a:t>
          </a:r>
          <a:r>
            <a:rPr kumimoji="1" lang="en-US" altLang="ja-JP" sz="1100">
              <a:solidFill>
                <a:schemeClr val="dk1"/>
              </a:solidFill>
              <a:effectLst/>
              <a:latin typeface="+mn-lt"/>
              <a:ea typeface="+mn-ea"/>
              <a:cs typeface="+mn-cs"/>
            </a:rPr>
            <a:t>40</a:t>
          </a:r>
          <a:r>
            <a:rPr kumimoji="1" lang="ja-JP" altLang="en-US" sz="1100">
              <a:solidFill>
                <a:schemeClr val="dk1"/>
              </a:solidFill>
              <a:effectLst/>
              <a:latin typeface="+mn-lt"/>
              <a:ea typeface="+mn-ea"/>
              <a:cs typeface="+mn-cs"/>
            </a:rPr>
            <a:t>百万円積み立てたが、</a:t>
          </a:r>
          <a:r>
            <a:rPr kumimoji="1" lang="ja-JP" altLang="ja-JP" sz="1100">
              <a:solidFill>
                <a:schemeClr val="dk1"/>
              </a:solidFill>
              <a:effectLst/>
              <a:latin typeface="+mn-lt"/>
              <a:ea typeface="+mn-ea"/>
              <a:cs typeface="+mn-cs"/>
            </a:rPr>
            <a:t>観光施設改修事業等により</a:t>
          </a:r>
          <a:r>
            <a:rPr kumimoji="1" lang="en-US" altLang="ja-JP" sz="1100">
              <a:solidFill>
                <a:schemeClr val="dk1"/>
              </a:solidFill>
              <a:effectLst/>
              <a:latin typeface="+mn-lt"/>
              <a:ea typeface="+mn-ea"/>
              <a:cs typeface="+mn-cs"/>
            </a:rPr>
            <a:t>92</a:t>
          </a:r>
          <a:r>
            <a:rPr kumimoji="1" lang="ja-JP" altLang="ja-JP" sz="1100">
              <a:solidFill>
                <a:schemeClr val="dk1"/>
              </a:solidFill>
              <a:effectLst/>
              <a:latin typeface="+mn-lt"/>
              <a:ea typeface="+mn-ea"/>
              <a:cs typeface="+mn-cs"/>
            </a:rPr>
            <a:t>百万円取り崩したことにより減少</a:t>
          </a:r>
          <a:br>
            <a:rPr kumimoji="1" lang="en-US" altLang="ja-JP" sz="1100">
              <a:solidFill>
                <a:schemeClr val="dk1"/>
              </a:solidFill>
              <a:effectLst/>
              <a:latin typeface="+mn-lt"/>
              <a:ea typeface="+mn-ea"/>
              <a:cs typeface="+mn-cs"/>
            </a:rPr>
          </a:br>
          <a:r>
            <a:rPr kumimoji="1" lang="ja-JP" altLang="ja-JP" sz="1100">
              <a:solidFill>
                <a:schemeClr val="dk1"/>
              </a:solidFill>
              <a:effectLst/>
              <a:latin typeface="+mn-lt"/>
              <a:ea typeface="+mn-ea"/>
              <a:cs typeface="+mn-cs"/>
            </a:rPr>
            <a:t>森林環境譲与税基金：</a:t>
          </a:r>
          <a:r>
            <a:rPr kumimoji="1" lang="ja-JP" altLang="en-US" sz="1100">
              <a:solidFill>
                <a:schemeClr val="dk1"/>
              </a:solidFill>
              <a:effectLst/>
              <a:latin typeface="+mn-lt"/>
              <a:ea typeface="+mn-ea"/>
              <a:cs typeface="+mn-cs"/>
            </a:rPr>
            <a:t>森林整備事業等により</a:t>
          </a:r>
          <a:r>
            <a:rPr kumimoji="1" lang="en-US" altLang="ja-JP" sz="1100">
              <a:solidFill>
                <a:schemeClr val="dk1"/>
              </a:solidFill>
              <a:effectLst/>
              <a:latin typeface="+mn-lt"/>
              <a:ea typeface="+mn-ea"/>
              <a:cs typeface="+mn-cs"/>
            </a:rPr>
            <a:t>13</a:t>
          </a:r>
          <a:r>
            <a:rPr kumimoji="1" lang="ja-JP" altLang="en-US" sz="1100">
              <a:solidFill>
                <a:schemeClr val="dk1"/>
              </a:solidFill>
              <a:effectLst/>
              <a:latin typeface="+mn-lt"/>
              <a:ea typeface="+mn-ea"/>
              <a:cs typeface="+mn-cs"/>
            </a:rPr>
            <a:t>百</a:t>
          </a:r>
          <a:r>
            <a:rPr kumimoji="1" lang="ja-JP" altLang="ja-JP" sz="1100">
              <a:solidFill>
                <a:schemeClr val="dk1"/>
              </a:solidFill>
              <a:effectLst/>
              <a:latin typeface="+mn-lt"/>
              <a:ea typeface="+mn-ea"/>
              <a:cs typeface="+mn-cs"/>
            </a:rPr>
            <a:t>万円取り崩したが、</a:t>
          </a:r>
          <a:r>
            <a:rPr kumimoji="1" lang="en-US" altLang="ja-JP" sz="1100">
              <a:solidFill>
                <a:schemeClr val="dk1"/>
              </a:solidFill>
              <a:effectLst/>
              <a:latin typeface="+mn-lt"/>
              <a:ea typeface="+mn-ea"/>
              <a:cs typeface="+mn-cs"/>
            </a:rPr>
            <a:t>36</a:t>
          </a:r>
          <a:r>
            <a:rPr kumimoji="1" lang="ja-JP" altLang="ja-JP" sz="1100">
              <a:solidFill>
                <a:schemeClr val="dk1"/>
              </a:solidFill>
              <a:effectLst/>
              <a:latin typeface="+mn-lt"/>
              <a:ea typeface="+mn-ea"/>
              <a:cs typeface="+mn-cs"/>
            </a:rPr>
            <a:t>百万円積み立てたことにより増加</a:t>
          </a:r>
          <a:endParaRPr lang="ja-JP" altLang="ja-JP">
            <a:effectLst/>
          </a:endParaRPr>
        </a:p>
        <a:p>
          <a:r>
            <a:rPr lang="ja-JP" altLang="ja-JP" sz="1100">
              <a:solidFill>
                <a:schemeClr val="dk1"/>
              </a:solidFill>
              <a:effectLst/>
              <a:latin typeface="+mn-lt"/>
              <a:ea typeface="+mn-ea"/>
              <a:cs typeface="+mn-cs"/>
            </a:rPr>
            <a:t>町有森林経営管理基金：</a:t>
          </a:r>
          <a:r>
            <a:rPr kumimoji="1" lang="ja-JP" altLang="ja-JP" sz="1100">
              <a:solidFill>
                <a:schemeClr val="dk1"/>
              </a:solidFill>
              <a:effectLst/>
              <a:latin typeface="+mn-lt"/>
              <a:ea typeface="+mn-ea"/>
              <a:cs typeface="+mn-cs"/>
            </a:rPr>
            <a:t>森林整備事業等により</a:t>
          </a:r>
          <a:r>
            <a:rPr kumimoji="1" lang="en-US" altLang="ja-JP" sz="1100">
              <a:solidFill>
                <a:schemeClr val="dk1"/>
              </a:solidFill>
              <a:effectLst/>
              <a:latin typeface="+mn-lt"/>
              <a:ea typeface="+mn-ea"/>
              <a:cs typeface="+mn-cs"/>
            </a:rPr>
            <a:t>40</a:t>
          </a:r>
          <a:r>
            <a:rPr kumimoji="1" lang="ja-JP" altLang="ja-JP" sz="1100">
              <a:solidFill>
                <a:schemeClr val="dk1"/>
              </a:solidFill>
              <a:effectLst/>
              <a:latin typeface="+mn-lt"/>
              <a:ea typeface="+mn-ea"/>
              <a:cs typeface="+mn-cs"/>
            </a:rPr>
            <a:t>万円取り崩したが、</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百万円積み立てたことにより増加</a:t>
          </a:r>
          <a:endParaRPr lang="ja-JP" altLang="ja-JP">
            <a:effectLst/>
          </a:endParaRPr>
        </a:p>
        <a:p>
          <a:r>
            <a:rPr kumimoji="1" lang="ja-JP" altLang="ja-JP" sz="1100">
              <a:solidFill>
                <a:schemeClr val="dk1"/>
              </a:solidFill>
              <a:effectLst/>
              <a:latin typeface="+mn-lt"/>
              <a:ea typeface="+mn-ea"/>
              <a:cs typeface="+mn-cs"/>
            </a:rPr>
            <a:t>ふるさと納税基金：</a:t>
          </a:r>
          <a:r>
            <a:rPr kumimoji="1" lang="en-US" altLang="ja-JP" sz="1100">
              <a:solidFill>
                <a:schemeClr val="dk1"/>
              </a:solidFill>
              <a:effectLst/>
              <a:latin typeface="+mn-lt"/>
              <a:ea typeface="+mn-ea"/>
              <a:cs typeface="+mn-cs"/>
            </a:rPr>
            <a:t>36</a:t>
          </a:r>
          <a:r>
            <a:rPr kumimoji="1" lang="ja-JP" altLang="en-US" sz="1100">
              <a:solidFill>
                <a:schemeClr val="dk1"/>
              </a:solidFill>
              <a:effectLst/>
              <a:latin typeface="+mn-lt"/>
              <a:ea typeface="+mn-ea"/>
              <a:cs typeface="+mn-cs"/>
            </a:rPr>
            <a:t>百万円積み立てたが、活用事業により</a:t>
          </a:r>
          <a:r>
            <a:rPr kumimoji="1" lang="en-US" altLang="ja-JP" sz="1100">
              <a:solidFill>
                <a:schemeClr val="dk1"/>
              </a:solidFill>
              <a:effectLst/>
              <a:latin typeface="+mn-lt"/>
              <a:ea typeface="+mn-ea"/>
              <a:cs typeface="+mn-cs"/>
            </a:rPr>
            <a:t>50</a:t>
          </a:r>
          <a:r>
            <a:rPr kumimoji="1" lang="ja-JP" altLang="en-US" sz="1100">
              <a:solidFill>
                <a:schemeClr val="dk1"/>
              </a:solidFill>
              <a:effectLst/>
              <a:latin typeface="+mn-lt"/>
              <a:ea typeface="+mn-ea"/>
              <a:cs typeface="+mn-cs"/>
            </a:rPr>
            <a:t>百</a:t>
          </a:r>
          <a:r>
            <a:rPr kumimoji="1" lang="ja-JP" altLang="ja-JP" sz="1100">
              <a:solidFill>
                <a:schemeClr val="dk1"/>
              </a:solidFill>
              <a:effectLst/>
              <a:latin typeface="+mn-lt"/>
              <a:ea typeface="+mn-ea"/>
              <a:cs typeface="+mn-cs"/>
            </a:rPr>
            <a:t>万円取り崩したことにより減少</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にんにく活性化促進事業基金：</a:t>
          </a:r>
          <a:r>
            <a:rPr kumimoji="1" lang="ja-JP" altLang="en-US" sz="1100">
              <a:solidFill>
                <a:schemeClr val="dk1"/>
              </a:solidFill>
              <a:effectLst/>
              <a:latin typeface="+mn-lt"/>
              <a:ea typeface="+mn-ea"/>
              <a:cs typeface="+mn-cs"/>
            </a:rPr>
            <a:t>国際交流事業により</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百万円取り崩したことにより減少</a:t>
          </a:r>
          <a:endParaRPr lang="ja-JP" altLang="ja-JP" sz="1400">
            <a:effectLst/>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公共施設整備基金：公共施設等の維持管理・修繕・更新等に係る費用は、年々増加傾向にあることから、公共施設等の維持管理に要する費用の圧縮を検討するとともに、必要な費用を確保するため、優先的に積立を予定し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ふるさと納税基金及び森林環境譲与税基金、</a:t>
          </a:r>
          <a:r>
            <a:rPr lang="ja-JP" altLang="ja-JP" sz="1100">
              <a:solidFill>
                <a:schemeClr val="dk1"/>
              </a:solidFill>
              <a:effectLst/>
              <a:latin typeface="+mn-lt"/>
              <a:ea typeface="+mn-ea"/>
              <a:cs typeface="+mn-cs"/>
            </a:rPr>
            <a:t>町有森林経営管理基金</a:t>
          </a:r>
          <a:r>
            <a:rPr kumimoji="1" lang="ja-JP" altLang="ja-JP" sz="1100">
              <a:solidFill>
                <a:schemeClr val="dk1"/>
              </a:solidFill>
              <a:effectLst/>
              <a:latin typeface="+mn-lt"/>
              <a:ea typeface="+mn-ea"/>
              <a:cs typeface="+mn-cs"/>
            </a:rPr>
            <a:t>：年度毎に積立、取り崩しを行い、対象事業の財源に充てる。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にんにく活性化促進事業基金：決算剰余金に余裕がある場合に積み立てる。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決算剰余金により</a:t>
          </a:r>
          <a:r>
            <a:rPr kumimoji="1" lang="en-US" altLang="ja-JP" sz="1100" baseline="0">
              <a:solidFill>
                <a:schemeClr val="dk1"/>
              </a:solidFill>
              <a:effectLst/>
              <a:latin typeface="+mn-lt"/>
              <a:ea typeface="+mn-ea"/>
              <a:cs typeface="+mn-cs"/>
            </a:rPr>
            <a:t>80</a:t>
          </a:r>
          <a:r>
            <a:rPr kumimoji="1" lang="ja-JP" altLang="ja-JP" sz="1100" baseline="0">
              <a:solidFill>
                <a:schemeClr val="dk1"/>
              </a:solidFill>
              <a:effectLst/>
              <a:latin typeface="+mn-lt"/>
              <a:ea typeface="+mn-ea"/>
              <a:cs typeface="+mn-cs"/>
            </a:rPr>
            <a:t>百万円積み立てた</a:t>
          </a:r>
          <a:r>
            <a:rPr kumimoji="1" lang="ja-JP" altLang="ja-JP" sz="1100">
              <a:solidFill>
                <a:schemeClr val="dk1"/>
              </a:solidFill>
              <a:effectLst/>
              <a:latin typeface="+mn-lt"/>
              <a:ea typeface="+mn-ea"/>
              <a:cs typeface="+mn-cs"/>
            </a:rPr>
            <a:t>ことによる</a:t>
          </a:r>
          <a:r>
            <a:rPr kumimoji="1" lang="ja-JP" altLang="en-US" sz="1100">
              <a:solidFill>
                <a:schemeClr val="dk1"/>
              </a:solidFill>
              <a:effectLst/>
              <a:latin typeface="+mn-lt"/>
              <a:ea typeface="+mn-ea"/>
              <a:cs typeface="+mn-cs"/>
            </a:rPr>
            <a:t>増加</a:t>
          </a:r>
          <a:endParaRPr lang="ja-JP" altLang="ja-JP" sz="1400">
            <a:effectLst/>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mn-lt"/>
              <a:ea typeface="+mn-ea"/>
              <a:cs typeface="+mn-cs"/>
            </a:rPr>
            <a:t>　社会保障関係費の増大、災害への対応等を想定して積み立ててきたが、当面必要とする額を確保している。中長期的には減少していく見込みだが、現在の残高をできるだけ維持することに努める。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臨時財政対策債償還基金費として交付税措置された額を積み立てたことによる</a:t>
          </a:r>
          <a:endParaRPr lang="ja-JP" altLang="ja-JP" sz="1400">
            <a:effectLst/>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mn-lt"/>
              <a:ea typeface="+mn-ea"/>
              <a:cs typeface="+mn-cs"/>
            </a:rPr>
            <a:t>　当年度に地方債償還のピークを迎える想定だったため、それに備えて毎年度計画的に運用を行ってきた。令和</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年度以降については、地方債の償還計画を踏まえ、適正な目標積立金額及び期間を設定することとしている。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4,718
4,695
241.98
4,882,696
4,842,961
33,587
3,113,118
4,961,656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10.3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人口の減少や全国平均を上回る高齢化率（令和</a:t>
          </a:r>
          <a:r>
            <a:rPr kumimoji="1" lang="en-US" altLang="ja-JP" sz="1100" b="0" i="0" baseline="0">
              <a:solidFill>
                <a:schemeClr val="dk1"/>
              </a:solidFill>
              <a:effectLst/>
              <a:latin typeface="+mn-lt"/>
              <a:ea typeface="+mn-ea"/>
              <a:cs typeface="+mn-cs"/>
            </a:rPr>
            <a:t>6</a:t>
          </a:r>
          <a:r>
            <a:rPr kumimoji="1" lang="ja-JP" altLang="ja-JP" sz="1100" b="0" i="0" baseline="0">
              <a:solidFill>
                <a:schemeClr val="dk1"/>
              </a:solidFill>
              <a:effectLst/>
              <a:latin typeface="+mn-lt"/>
              <a:ea typeface="+mn-ea"/>
              <a:cs typeface="+mn-cs"/>
            </a:rPr>
            <a:t>年度末</a:t>
          </a:r>
          <a:r>
            <a:rPr kumimoji="1" lang="en-US" altLang="ja-JP" sz="1100" b="0" i="0" baseline="0">
              <a:solidFill>
                <a:schemeClr val="dk1"/>
              </a:solidFill>
              <a:effectLst/>
              <a:latin typeface="+mn-lt"/>
              <a:ea typeface="+mn-ea"/>
              <a:cs typeface="+mn-cs"/>
            </a:rPr>
            <a:t>46.7%</a:t>
          </a:r>
          <a:r>
            <a:rPr kumimoji="1" lang="ja-JP" altLang="ja-JP" sz="1100" b="0" i="0" baseline="0">
              <a:solidFill>
                <a:schemeClr val="dk1"/>
              </a:solidFill>
              <a:effectLst/>
              <a:latin typeface="+mn-lt"/>
              <a:ea typeface="+mn-ea"/>
              <a:cs typeface="+mn-cs"/>
            </a:rPr>
            <a:t>）等により、財政基盤が弱く、類似団体平均と同程度であるが、全国平均と比較すると</a:t>
          </a:r>
          <a:r>
            <a:rPr kumimoji="1" lang="en-US" altLang="ja-JP" sz="1100" b="0" i="0" baseline="0">
              <a:solidFill>
                <a:schemeClr val="dk1"/>
              </a:solidFill>
              <a:effectLst/>
              <a:latin typeface="+mn-lt"/>
              <a:ea typeface="+mn-ea"/>
              <a:cs typeface="+mn-cs"/>
            </a:rPr>
            <a:t>0.28</a:t>
          </a:r>
          <a:r>
            <a:rPr kumimoji="1" lang="ja-JP" altLang="ja-JP" sz="1100" b="0" i="0" baseline="0">
              <a:solidFill>
                <a:schemeClr val="dk1"/>
              </a:solidFill>
              <a:effectLst/>
              <a:latin typeface="+mn-lt"/>
              <a:ea typeface="+mn-ea"/>
              <a:cs typeface="+mn-cs"/>
            </a:rPr>
            <a:t>ポイント下回っている。引き続き、町税等の徴収業務の強化、町有財産の売り払い等による歳入確保対策及び事務事業全般の見直し等歳出の徹底的な見直しを図り、財政基盤の強化に努める。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109008</xdr:rowOff>
    </xdr:from>
    <xdr:to>
      <xdr:col>23</xdr:col>
      <xdr:colOff>133350</xdr:colOff>
      <xdr:row>44</xdr:row>
      <xdr:rowOff>84667</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281208"/>
          <a:ext cx="0" cy="13472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23935</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6024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109008</xdr:rowOff>
    </xdr:from>
    <xdr:to>
      <xdr:col>24</xdr:col>
      <xdr:colOff>12700</xdr:colOff>
      <xdr:row>36</xdr:row>
      <xdr:rowOff>109008</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281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166158</xdr:rowOff>
    </xdr:from>
    <xdr:to>
      <xdr:col>23</xdr:col>
      <xdr:colOff>133350</xdr:colOff>
      <xdr:row>42</xdr:row>
      <xdr:rowOff>166158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36705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147760</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348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166158</xdr:rowOff>
    </xdr:from>
    <xdr:to>
      <xdr:col>19</xdr:col>
      <xdr:colOff>133350</xdr:colOff>
      <xdr:row>42</xdr:row>
      <xdr:rowOff>166158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36705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4233</xdr:rowOff>
    </xdr:from>
    <xdr:to>
      <xdr:col>19</xdr:col>
      <xdr:colOff>184150</xdr:colOff>
      <xdr:row>43</xdr:row>
      <xdr:rowOff>105833</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90610</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462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166158</xdr:rowOff>
    </xdr:from>
    <xdr:to>
      <xdr:col>15</xdr:col>
      <xdr:colOff>82550</xdr:colOff>
      <xdr:row>42</xdr:row>
      <xdr:rowOff>166158</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36705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70502</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146050</xdr:rowOff>
    </xdr:from>
    <xdr:to>
      <xdr:col>11</xdr:col>
      <xdr:colOff>31750</xdr:colOff>
      <xdr:row>42</xdr:row>
      <xdr:rowOff>166158</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3469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135467</xdr:rowOff>
    </xdr:from>
    <xdr:to>
      <xdr:col>11</xdr:col>
      <xdr:colOff>82550</xdr:colOff>
      <xdr:row>43</xdr:row>
      <xdr:rowOff>65617</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50394</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155575</xdr:rowOff>
    </xdr:from>
    <xdr:to>
      <xdr:col>7</xdr:col>
      <xdr:colOff>31750</xdr:colOff>
      <xdr:row>43</xdr:row>
      <xdr:rowOff>85725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70502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115358</xdr:rowOff>
    </xdr:from>
    <xdr:to>
      <xdr:col>23</xdr:col>
      <xdr:colOff>184150</xdr:colOff>
      <xdr:row>43</xdr:row>
      <xdr:rowOff>45508</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131885</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161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115358</xdr:rowOff>
    </xdr:from>
    <xdr:to>
      <xdr:col>19</xdr:col>
      <xdr:colOff>184150</xdr:colOff>
      <xdr:row>43</xdr:row>
      <xdr:rowOff>45508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55685</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0851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115358</xdr:rowOff>
    </xdr:from>
    <xdr:to>
      <xdr:col>15</xdr:col>
      <xdr:colOff>133350</xdr:colOff>
      <xdr:row>43</xdr:row>
      <xdr:rowOff>45508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55685</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085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115358</xdr:rowOff>
    </xdr:from>
    <xdr:to>
      <xdr:col>11</xdr:col>
      <xdr:colOff>82550</xdr:colOff>
      <xdr:row>43</xdr:row>
      <xdr:rowOff>45508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55685</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085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35577</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0" i="0" baseline="0">
              <a:solidFill>
                <a:schemeClr val="dk1"/>
              </a:solidFill>
              <a:effectLst/>
              <a:latin typeface="+mn-lt"/>
              <a:ea typeface="+mn-ea"/>
              <a:cs typeface="+mn-cs"/>
            </a:rPr>
            <a:t>　公債費の比率が大きいことや、扶助費の増により類似団体平均を</a:t>
          </a:r>
          <a:r>
            <a:rPr kumimoji="1" lang="en-US" altLang="ja-JP" sz="1100" b="0" i="0" baseline="0">
              <a:solidFill>
                <a:schemeClr val="dk1"/>
              </a:solidFill>
              <a:effectLst/>
              <a:latin typeface="+mn-lt"/>
              <a:ea typeface="+mn-ea"/>
              <a:cs typeface="+mn-cs"/>
            </a:rPr>
            <a:t>3.8</a:t>
          </a:r>
          <a:r>
            <a:rPr kumimoji="1" lang="ja-JP" altLang="ja-JP" sz="1100" b="0" i="0" baseline="0">
              <a:solidFill>
                <a:schemeClr val="dk1"/>
              </a:solidFill>
              <a:effectLst/>
              <a:latin typeface="+mn-lt"/>
              <a:ea typeface="+mn-ea"/>
              <a:cs typeface="+mn-cs"/>
            </a:rPr>
            <a:t>ポイント上回っている。今後も公債費の繰上償還及び新規発行債の抑制による公債費負担の平準化、特別会計に対する繰出金の抑制等に努め、経常経費の削減を図る。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113454</xdr:rowOff>
    </xdr:from>
    <xdr:to>
      <xdr:col>23</xdr:col>
      <xdr:colOff>133350</xdr:colOff>
      <xdr:row>67</xdr:row>
      <xdr:rowOff>96096</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9886104"/>
          <a:ext cx="0" cy="16971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28381</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629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113454</xdr:rowOff>
    </xdr:from>
    <xdr:to>
      <xdr:col>24</xdr:col>
      <xdr:colOff>12700</xdr:colOff>
      <xdr:row>57</xdr:row>
      <xdr:rowOff>113454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9886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635</xdr:rowOff>
    </xdr:from>
    <xdr:to>
      <xdr:col>23</xdr:col>
      <xdr:colOff>133350</xdr:colOff>
      <xdr:row>65</xdr:row>
      <xdr:rowOff>16721</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1144885"/>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1075</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8024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155998</xdr:rowOff>
    </xdr:from>
    <xdr:to>
      <xdr:col>23</xdr:col>
      <xdr:colOff>184150</xdr:colOff>
      <xdr:row>64</xdr:row>
      <xdr:rowOff>86148</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957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107738</xdr:rowOff>
    </xdr:from>
    <xdr:to>
      <xdr:col>19</xdr:col>
      <xdr:colOff>133350</xdr:colOff>
      <xdr:row>65</xdr:row>
      <xdr:rowOff>635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1080538"/>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111760</xdr:rowOff>
    </xdr:from>
    <xdr:to>
      <xdr:col>19</xdr:col>
      <xdr:colOff>184150</xdr:colOff>
      <xdr:row>64</xdr:row>
      <xdr:rowOff>41910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52087</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681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62019</xdr:rowOff>
    </xdr:from>
    <xdr:to>
      <xdr:col>15</xdr:col>
      <xdr:colOff>82550</xdr:colOff>
      <xdr:row>64</xdr:row>
      <xdr:rowOff>107738</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0863369"/>
          <a:ext cx="889000" cy="217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63500</xdr:rowOff>
    </xdr:from>
    <xdr:to>
      <xdr:col>15</xdr:col>
      <xdr:colOff>133350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3827</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62019</xdr:rowOff>
    </xdr:from>
    <xdr:to>
      <xdr:col>11</xdr:col>
      <xdr:colOff>31750</xdr:colOff>
      <xdr:row>65</xdr:row>
      <xdr:rowOff>36830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0863369"/>
          <a:ext cx="889000" cy="317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90170</xdr:rowOff>
    </xdr:from>
    <xdr:to>
      <xdr:col>11</xdr:col>
      <xdr:colOff>82550</xdr:colOff>
      <xdr:row>63</xdr:row>
      <xdr:rowOff>20320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30497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111760</xdr:rowOff>
    </xdr:from>
    <xdr:to>
      <xdr:col>7</xdr:col>
      <xdr:colOff>31750</xdr:colOff>
      <xdr:row>64</xdr:row>
      <xdr:rowOff>41910</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52087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137371</xdr:rowOff>
    </xdr:from>
    <xdr:to>
      <xdr:col>23</xdr:col>
      <xdr:colOff>184150</xdr:colOff>
      <xdr:row>65</xdr:row>
      <xdr:rowOff>67521</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111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109448</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1082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121285</xdr:rowOff>
    </xdr:from>
    <xdr:to>
      <xdr:col>19</xdr:col>
      <xdr:colOff>184150</xdr:colOff>
      <xdr:row>65</xdr:row>
      <xdr:rowOff>51435</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109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36212</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1180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56938</xdr:rowOff>
    </xdr:from>
    <xdr:to>
      <xdr:col>15</xdr:col>
      <xdr:colOff>133350</xdr:colOff>
      <xdr:row>64</xdr:row>
      <xdr:rowOff>158538</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102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143315</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1116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11219</xdr:rowOff>
    </xdr:from>
    <xdr:to>
      <xdr:col>11</xdr:col>
      <xdr:colOff>82550</xdr:colOff>
      <xdr:row>63</xdr:row>
      <xdr:rowOff>112819</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81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97596</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898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157480</xdr:rowOff>
    </xdr:from>
    <xdr:to>
      <xdr:col>7</xdr:col>
      <xdr:colOff>31750</xdr:colOff>
      <xdr:row>65</xdr:row>
      <xdr:rowOff>87630</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72407</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21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[375,781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類似団体平均より</a:t>
          </a:r>
          <a:r>
            <a:rPr kumimoji="1" lang="en-US" altLang="ja-JP" sz="1100" b="0" i="0" baseline="0">
              <a:solidFill>
                <a:schemeClr val="dk1"/>
              </a:solidFill>
              <a:effectLst/>
              <a:latin typeface="+mn-lt"/>
              <a:ea typeface="+mn-ea"/>
              <a:cs typeface="+mn-cs"/>
            </a:rPr>
            <a:t>206,031</a:t>
          </a:r>
          <a:r>
            <a:rPr kumimoji="1" lang="ja-JP" altLang="ja-JP" sz="1100" b="0" i="0" baseline="0">
              <a:solidFill>
                <a:schemeClr val="dk1"/>
              </a:solidFill>
              <a:effectLst/>
              <a:latin typeface="+mn-lt"/>
              <a:ea typeface="+mn-ea"/>
              <a:cs typeface="+mn-cs"/>
            </a:rPr>
            <a:t>円下回っているものの、全国平均と比較すると約</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倍となっている。今後も歳出の徹底的な削減、定員管理の適正化及び給与制度や諸手当の更なる適正化に努め一層の削減を図る。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54821</xdr:rowOff>
    </xdr:from>
    <xdr:to>
      <xdr:col>23</xdr:col>
      <xdr:colOff>133350</xdr:colOff>
      <xdr:row>88</xdr:row>
      <xdr:rowOff>126048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42271"/>
          <a:ext cx="0" cy="12713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98125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2,132,830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126048</xdr:rowOff>
    </xdr:from>
    <xdr:to>
      <xdr:col>24</xdr:col>
      <xdr:colOff>12700</xdr:colOff>
      <xdr:row>88</xdr:row>
      <xdr:rowOff>126048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141198</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85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54821</xdr:rowOff>
    </xdr:from>
    <xdr:to>
      <xdr:col>24</xdr:col>
      <xdr:colOff>12700</xdr:colOff>
      <xdr:row>81</xdr:row>
      <xdr:rowOff>54821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42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98179</xdr:rowOff>
    </xdr:from>
    <xdr:to>
      <xdr:col>23</xdr:col>
      <xdr:colOff>133350</xdr:colOff>
      <xdr:row>81</xdr:row>
      <xdr:rowOff>114838</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3985629"/>
          <a:ext cx="838200" cy="16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6709</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065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34632</xdr:rowOff>
    </xdr:from>
    <xdr:to>
      <xdr:col>23</xdr:col>
      <xdr:colOff>184150</xdr:colOff>
      <xdr:row>82</xdr:row>
      <xdr:rowOff>136232</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093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91673</xdr:rowOff>
    </xdr:from>
    <xdr:to>
      <xdr:col>19</xdr:col>
      <xdr:colOff>133350</xdr:colOff>
      <xdr:row>81</xdr:row>
      <xdr:rowOff>98179</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3979123"/>
          <a:ext cx="889000" cy="6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4993</xdr:rowOff>
    </xdr:from>
    <xdr:to>
      <xdr:col>19</xdr:col>
      <xdr:colOff>184150</xdr:colOff>
      <xdr:row>82</xdr:row>
      <xdr:rowOff>106593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063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91370</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1502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74645</xdr:rowOff>
    </xdr:from>
    <xdr:to>
      <xdr:col>15</xdr:col>
      <xdr:colOff>82550</xdr:colOff>
      <xdr:row>81</xdr:row>
      <xdr:rowOff>91673</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962095"/>
          <a:ext cx="889000" cy="1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167111</xdr:rowOff>
    </xdr:from>
    <xdr:to>
      <xdr:col>15</xdr:col>
      <xdr:colOff>133350</xdr:colOff>
      <xdr:row>82</xdr:row>
      <xdr:rowOff>97261</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054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82038</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140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65562</xdr:rowOff>
    </xdr:from>
    <xdr:to>
      <xdr:col>11</xdr:col>
      <xdr:colOff>31750</xdr:colOff>
      <xdr:row>81</xdr:row>
      <xdr:rowOff>74645</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953012"/>
          <a:ext cx="889000" cy="9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141692</xdr:rowOff>
    </xdr:from>
    <xdr:to>
      <xdr:col>11</xdr:col>
      <xdr:colOff>82550</xdr:colOff>
      <xdr:row>82</xdr:row>
      <xdr:rowOff>71842</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029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56619</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115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127281</xdr:rowOff>
    </xdr:from>
    <xdr:to>
      <xdr:col>7</xdr:col>
      <xdr:colOff>31750</xdr:colOff>
      <xdr:row>82</xdr:row>
      <xdr:rowOff>57431</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014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42208</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101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64038</xdr:rowOff>
    </xdr:from>
    <xdr:to>
      <xdr:col>23</xdr:col>
      <xdr:colOff>184150</xdr:colOff>
      <xdr:row>81</xdr:row>
      <xdr:rowOff>165638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951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156765</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872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47379</xdr:rowOff>
    </xdr:from>
    <xdr:to>
      <xdr:col>19</xdr:col>
      <xdr:colOff>184150</xdr:colOff>
      <xdr:row>81</xdr:row>
      <xdr:rowOff>148979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934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159156</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7037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40873</xdr:rowOff>
    </xdr:from>
    <xdr:to>
      <xdr:col>15</xdr:col>
      <xdr:colOff>133350</xdr:colOff>
      <xdr:row>81</xdr:row>
      <xdr:rowOff>142473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2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152650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697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23845</xdr:rowOff>
    </xdr:from>
    <xdr:to>
      <xdr:col>11</xdr:col>
      <xdr:colOff>82550</xdr:colOff>
      <xdr:row>81</xdr:row>
      <xdr:rowOff>125445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911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135622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680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14762</xdr:rowOff>
    </xdr:from>
    <xdr:to>
      <xdr:col>7</xdr:col>
      <xdr:colOff>31750</xdr:colOff>
      <xdr:row>81</xdr:row>
      <xdr:rowOff>116362</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02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126539</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671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0" i="0" baseline="0">
              <a:solidFill>
                <a:schemeClr val="dk1"/>
              </a:solidFill>
              <a:effectLst/>
              <a:latin typeface="+mn-lt"/>
              <a:ea typeface="+mn-ea"/>
              <a:cs typeface="+mn-cs"/>
            </a:rPr>
            <a:t>　当町は職員数が少ないため、経験年数階層の分布が数値に大きく影響するが、類似団体平均を</a:t>
          </a:r>
          <a:r>
            <a:rPr kumimoji="1" lang="en-US" altLang="ja-JP" sz="1100" b="0" i="0" baseline="0">
              <a:solidFill>
                <a:schemeClr val="dk1"/>
              </a:solidFill>
              <a:effectLst/>
              <a:latin typeface="+mn-lt"/>
              <a:ea typeface="+mn-ea"/>
              <a:cs typeface="+mn-cs"/>
            </a:rPr>
            <a:t>3.3</a:t>
          </a:r>
          <a:r>
            <a:rPr kumimoji="1" lang="ja-JP" altLang="ja-JP" sz="1100" b="0" i="0" baseline="0">
              <a:solidFill>
                <a:schemeClr val="dk1"/>
              </a:solidFill>
              <a:effectLst/>
              <a:latin typeface="+mn-lt"/>
              <a:ea typeface="+mn-ea"/>
              <a:cs typeface="+mn-cs"/>
            </a:rPr>
            <a:t>ポイント、全国町村平均を</a:t>
          </a:r>
          <a:r>
            <a:rPr kumimoji="1" lang="en-US" altLang="ja-JP" sz="1100" b="0" i="0" baseline="0">
              <a:solidFill>
                <a:schemeClr val="dk1"/>
              </a:solidFill>
              <a:effectLst/>
              <a:latin typeface="+mn-lt"/>
              <a:ea typeface="+mn-ea"/>
              <a:cs typeface="+mn-cs"/>
            </a:rPr>
            <a:t>4.1</a:t>
          </a:r>
          <a:r>
            <a:rPr kumimoji="1" lang="ja-JP" altLang="ja-JP" sz="1100" b="0" i="0" baseline="0">
              <a:solidFill>
                <a:schemeClr val="dk1"/>
              </a:solidFill>
              <a:effectLst/>
              <a:latin typeface="+mn-lt"/>
              <a:ea typeface="+mn-ea"/>
              <a:cs typeface="+mn-cs"/>
            </a:rPr>
            <a:t>ポイント下回っている。今後も社会情勢や地方公務員制度の動向を踏まえ、給与や諸手当の適正化に努める。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155194</xdr:rowOff>
    </xdr:from>
    <xdr:to>
      <xdr:col>81</xdr:col>
      <xdr:colOff>44450</xdr:colOff>
      <xdr:row>89</xdr:row>
      <xdr:rowOff>79502</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4214094"/>
          <a:ext cx="0" cy="11244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51579</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31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79502</xdr:rowOff>
    </xdr:from>
    <xdr:to>
      <xdr:col>81</xdr:col>
      <xdr:colOff>133350</xdr:colOff>
      <xdr:row>89</xdr:row>
      <xdr:rowOff>79502</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33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81</xdr:row>
      <xdr:rowOff>70121</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957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155194</xdr:rowOff>
    </xdr:from>
    <xdr:to>
      <xdr:col>81</xdr:col>
      <xdr:colOff>133350</xdr:colOff>
      <xdr:row>82</xdr:row>
      <xdr:rowOff>155194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4214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2539</xdr:rowOff>
    </xdr:from>
    <xdr:to>
      <xdr:col>81</xdr:col>
      <xdr:colOff>44450</xdr:colOff>
      <xdr:row>87</xdr:row>
      <xdr:rowOff>41148</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918689"/>
          <a:ext cx="838200" cy="38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121683</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50378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149606</xdr:rowOff>
    </xdr:from>
    <xdr:to>
      <xdr:col>81</xdr:col>
      <xdr:colOff>95250</xdr:colOff>
      <xdr:row>88</xdr:row>
      <xdr:rowOff>79756</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50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2539</xdr:rowOff>
    </xdr:from>
    <xdr:to>
      <xdr:col>77</xdr:col>
      <xdr:colOff>44450</xdr:colOff>
      <xdr:row>87</xdr:row>
      <xdr:rowOff>50800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4918689"/>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139954</xdr:rowOff>
    </xdr:from>
    <xdr:to>
      <xdr:col>77</xdr:col>
      <xdr:colOff>95250</xdr:colOff>
      <xdr:row>88</xdr:row>
      <xdr:rowOff>70104</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505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54881</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51424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50800</xdr:rowOff>
    </xdr:from>
    <xdr:to>
      <xdr:col>72</xdr:col>
      <xdr:colOff>203200</xdr:colOff>
      <xdr:row>87</xdr:row>
      <xdr:rowOff>79756</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4966950"/>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144780</xdr:rowOff>
    </xdr:from>
    <xdr:to>
      <xdr:col>73</xdr:col>
      <xdr:colOff>44450</xdr:colOff>
      <xdr:row>88</xdr:row>
      <xdr:rowOff>74930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506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59707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514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50800</xdr:rowOff>
    </xdr:from>
    <xdr:to>
      <xdr:col>68</xdr:col>
      <xdr:colOff>152400</xdr:colOff>
      <xdr:row>87</xdr:row>
      <xdr:rowOff>79756</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4966950"/>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154432</xdr:rowOff>
    </xdr:from>
    <xdr:to>
      <xdr:col>68</xdr:col>
      <xdr:colOff>203200</xdr:colOff>
      <xdr:row>88</xdr:row>
      <xdr:rowOff>84582</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5070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69359</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5156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168911</xdr:rowOff>
    </xdr:from>
    <xdr:to>
      <xdr:col>64</xdr:col>
      <xdr:colOff>152400</xdr:colOff>
      <xdr:row>88</xdr:row>
      <xdr:rowOff>99061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508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83838</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5171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161798</xdr:rowOff>
    </xdr:from>
    <xdr:to>
      <xdr:col>81</xdr:col>
      <xdr:colOff>95250</xdr:colOff>
      <xdr:row>87</xdr:row>
      <xdr:rowOff>91948</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906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6875</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751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123189</xdr:rowOff>
    </xdr:from>
    <xdr:to>
      <xdr:col>77</xdr:col>
      <xdr:colOff>95250</xdr:colOff>
      <xdr:row>87</xdr:row>
      <xdr:rowOff>53339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867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63516</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6367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0</xdr:rowOff>
    </xdr:from>
    <xdr:to>
      <xdr:col>73</xdr:col>
      <xdr:colOff>44450</xdr:colOff>
      <xdr:row>87</xdr:row>
      <xdr:rowOff>101600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111777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28956</xdr:rowOff>
    </xdr:from>
    <xdr:to>
      <xdr:col>68</xdr:col>
      <xdr:colOff>203200</xdr:colOff>
      <xdr:row>87</xdr:row>
      <xdr:rowOff>130556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94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140733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713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0</xdr:rowOff>
    </xdr:from>
    <xdr:to>
      <xdr:col>64</xdr:col>
      <xdr:colOff>152400</xdr:colOff>
      <xdr:row>87</xdr:row>
      <xdr:rowOff>101600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111777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集中改革プランにより職員数の抑制を図り、組織の見直しをすることで課等の統廃合を推進し簡素で効率的な行政運営を目指してきた。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現状では類似団体と比較すると</a:t>
          </a:r>
          <a:r>
            <a:rPr kumimoji="1" lang="en-US" altLang="ja-JP" sz="1100" b="0" i="0" baseline="0">
              <a:solidFill>
                <a:schemeClr val="dk1"/>
              </a:solidFill>
              <a:effectLst/>
              <a:latin typeface="+mn-lt"/>
              <a:ea typeface="+mn-ea"/>
              <a:cs typeface="+mn-cs"/>
            </a:rPr>
            <a:t>7.16</a:t>
          </a:r>
          <a:r>
            <a:rPr kumimoji="1" lang="ja-JP" altLang="ja-JP" sz="1100" b="0" i="0" baseline="0">
              <a:solidFill>
                <a:schemeClr val="dk1"/>
              </a:solidFill>
              <a:effectLst/>
              <a:latin typeface="+mn-lt"/>
              <a:ea typeface="+mn-ea"/>
              <a:cs typeface="+mn-cs"/>
            </a:rPr>
            <a:t>人下回っている状況である。今後も、行政サービスを低下させないよう行政需要や社会情勢の変化に対応しながら定員管理の適正化に努める。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a:extLst>
            <a:ext uri="{FF2B5EF4-FFF2-40B4-BE49-F238E27FC236}">
              <a16:creationId xmlns:a16="http://schemas.microsoft.com/office/drawing/2014/main" id="{00000000-0008-0000-0300-000037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139340</xdr:rowOff>
    </xdr:from>
    <xdr:to>
      <xdr:col>81</xdr:col>
      <xdr:colOff>44450</xdr:colOff>
      <xdr:row>67</xdr:row>
      <xdr:rowOff>114798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flipV="1">
          <a:off x="17018000" y="10254890"/>
          <a:ext cx="0" cy="13470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86875</xdr:rowOff>
    </xdr:from>
    <xdr:ext cx="762000" cy="259045"/>
    <xdr:sp macro="" textlink="">
      <xdr:nvSpPr>
        <xdr:cNvPr id="313" name="定員管理の状況最小値テキスト">
          <a:extLst>
            <a:ext uri="{FF2B5EF4-FFF2-40B4-BE49-F238E27FC236}">
              <a16:creationId xmlns:a16="http://schemas.microsoft.com/office/drawing/2014/main" id="{00000000-0008-0000-0300-000039010000}"/>
            </a:ext>
          </a:extLst>
        </xdr:cNvPr>
        <xdr:cNvSpPr txBox="1"/>
      </xdr:nvSpPr>
      <xdr:spPr>
        <a:xfrm>
          <a:off x="17106900" y="11574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114798</xdr:rowOff>
    </xdr:from>
    <xdr:to>
      <xdr:col>81</xdr:col>
      <xdr:colOff>133350</xdr:colOff>
      <xdr:row>67</xdr:row>
      <xdr:rowOff>114798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1601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54267</xdr:rowOff>
    </xdr:from>
    <xdr:ext cx="762000" cy="259045"/>
    <xdr:sp macro="" textlink="">
      <xdr:nvSpPr>
        <xdr:cNvPr id="315" name="定員管理の状況最大値テキスト">
          <a:extLst>
            <a:ext uri="{FF2B5EF4-FFF2-40B4-BE49-F238E27FC236}">
              <a16:creationId xmlns:a16="http://schemas.microsoft.com/office/drawing/2014/main" id="{00000000-0008-0000-0300-00003B010000}"/>
            </a:ext>
          </a:extLst>
        </xdr:cNvPr>
        <xdr:cNvSpPr txBox="1"/>
      </xdr:nvSpPr>
      <xdr:spPr>
        <a:xfrm>
          <a:off x="17106900" y="9998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139340</xdr:rowOff>
    </xdr:from>
    <xdr:to>
      <xdr:col>81</xdr:col>
      <xdr:colOff>133350</xdr:colOff>
      <xdr:row>59</xdr:row>
      <xdr:rowOff>139340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0254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50133</xdr:rowOff>
    </xdr:from>
    <xdr:to>
      <xdr:col>81</xdr:col>
      <xdr:colOff>44450</xdr:colOff>
      <xdr:row>60</xdr:row>
      <xdr:rowOff>57372</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179800" y="10337133"/>
          <a:ext cx="8382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122625</xdr:rowOff>
    </xdr:from>
    <xdr:ext cx="762000" cy="259045"/>
    <xdr:sp macro="" textlink="">
      <xdr:nvSpPr>
        <xdr:cNvPr id="318" name="定員管理の状況平均値テキスト">
          <a:extLst>
            <a:ext uri="{FF2B5EF4-FFF2-40B4-BE49-F238E27FC236}">
              <a16:creationId xmlns:a16="http://schemas.microsoft.com/office/drawing/2014/main" id="{00000000-0008-0000-0300-00003E010000}"/>
            </a:ext>
          </a:extLst>
        </xdr:cNvPr>
        <xdr:cNvSpPr txBox="1"/>
      </xdr:nvSpPr>
      <xdr:spPr>
        <a:xfrm>
          <a:off x="17106900" y="104096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150548</xdr:rowOff>
    </xdr:from>
    <xdr:to>
      <xdr:col>81</xdr:col>
      <xdr:colOff>95250</xdr:colOff>
      <xdr:row>61</xdr:row>
      <xdr:rowOff>80698</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967200" y="1043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34449</xdr:rowOff>
    </xdr:from>
    <xdr:to>
      <xdr:col>77</xdr:col>
      <xdr:colOff>44450</xdr:colOff>
      <xdr:row>60</xdr:row>
      <xdr:rowOff>50133</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5290800" y="10321449"/>
          <a:ext cx="889000" cy="15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140494</xdr:rowOff>
    </xdr:from>
    <xdr:to>
      <xdr:col>77</xdr:col>
      <xdr:colOff>95250</xdr:colOff>
      <xdr:row>61</xdr:row>
      <xdr:rowOff>70644</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129000" y="10427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55421</xdr:rowOff>
    </xdr:from>
    <xdr:ext cx="7366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5798800" y="105138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24194</xdr:rowOff>
    </xdr:from>
    <xdr:to>
      <xdr:col>72</xdr:col>
      <xdr:colOff>203200</xdr:colOff>
      <xdr:row>60</xdr:row>
      <xdr:rowOff>34449</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4401800" y="10311194"/>
          <a:ext cx="889000" cy="10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132652</xdr:rowOff>
    </xdr:from>
    <xdr:to>
      <xdr:col>73</xdr:col>
      <xdr:colOff>44450</xdr:colOff>
      <xdr:row>61</xdr:row>
      <xdr:rowOff>62802</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240000" y="10419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47579</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909800" y="10506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15748</xdr:rowOff>
    </xdr:from>
    <xdr:to>
      <xdr:col>68</xdr:col>
      <xdr:colOff>152400</xdr:colOff>
      <xdr:row>60</xdr:row>
      <xdr:rowOff>24194</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3512800" y="10302748"/>
          <a:ext cx="889000" cy="8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118173</xdr:rowOff>
    </xdr:from>
    <xdr:to>
      <xdr:col>68</xdr:col>
      <xdr:colOff>203200</xdr:colOff>
      <xdr:row>61</xdr:row>
      <xdr:rowOff>48323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4351000" y="10405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33100</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020800" y="10491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110331</xdr:rowOff>
    </xdr:from>
    <xdr:to>
      <xdr:col>64</xdr:col>
      <xdr:colOff>152400</xdr:colOff>
      <xdr:row>61</xdr:row>
      <xdr:rowOff>40481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462000" y="10397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25258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131800" y="10483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6572</xdr:rowOff>
    </xdr:from>
    <xdr:to>
      <xdr:col>81</xdr:col>
      <xdr:colOff>95250</xdr:colOff>
      <xdr:row>60</xdr:row>
      <xdr:rowOff>108172</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967200" y="1029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99299</xdr:rowOff>
    </xdr:from>
    <xdr:ext cx="762000" cy="259045"/>
    <xdr:sp macro="" textlink="">
      <xdr:nvSpPr>
        <xdr:cNvPr id="337" name="定員管理の状況該当値テキスト">
          <a:extLst>
            <a:ext uri="{FF2B5EF4-FFF2-40B4-BE49-F238E27FC236}">
              <a16:creationId xmlns:a16="http://schemas.microsoft.com/office/drawing/2014/main" id="{00000000-0008-0000-0300-000051010000}"/>
            </a:ext>
          </a:extLst>
        </xdr:cNvPr>
        <xdr:cNvSpPr txBox="1"/>
      </xdr:nvSpPr>
      <xdr:spPr>
        <a:xfrm>
          <a:off x="17106900" y="1021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170783</xdr:rowOff>
    </xdr:from>
    <xdr:to>
      <xdr:col>77</xdr:col>
      <xdr:colOff>95250</xdr:colOff>
      <xdr:row>60</xdr:row>
      <xdr:rowOff>100933</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129000" y="10286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111110</xdr:rowOff>
    </xdr:from>
    <xdr:ext cx="7366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798800" y="10055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155099</xdr:rowOff>
    </xdr:from>
    <xdr:to>
      <xdr:col>73</xdr:col>
      <xdr:colOff>44450</xdr:colOff>
      <xdr:row>60</xdr:row>
      <xdr:rowOff>85249</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5240000" y="10270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95426</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909800" y="10039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144844</xdr:rowOff>
    </xdr:from>
    <xdr:to>
      <xdr:col>68</xdr:col>
      <xdr:colOff>203200</xdr:colOff>
      <xdr:row>60</xdr:row>
      <xdr:rowOff>74994</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4351000" y="10260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85171</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020800" y="1002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136398</xdr:rowOff>
    </xdr:from>
    <xdr:to>
      <xdr:col>64</xdr:col>
      <xdr:colOff>152400</xdr:colOff>
      <xdr:row>60</xdr:row>
      <xdr:rowOff>66548</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462000" y="10251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76725</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131800" y="10020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繰上償還等の実施により、償還額の平準化対策を講じ、全国平均</a:t>
          </a:r>
          <a:r>
            <a:rPr kumimoji="1" lang="ja-JP" altLang="en-US" sz="1100" b="0" i="0" baseline="0">
              <a:solidFill>
                <a:schemeClr val="dk1"/>
              </a:solidFill>
              <a:effectLst/>
              <a:latin typeface="+mn-lt"/>
              <a:ea typeface="+mn-ea"/>
              <a:cs typeface="+mn-cs"/>
            </a:rPr>
            <a:t>と同様となっ</a:t>
          </a:r>
          <a:r>
            <a:rPr kumimoji="1" lang="ja-JP" altLang="ja-JP" sz="1100" b="0" i="0" baseline="0">
              <a:solidFill>
                <a:schemeClr val="dk1"/>
              </a:solidFill>
              <a:effectLst/>
              <a:latin typeface="+mn-lt"/>
              <a:ea typeface="+mn-ea"/>
              <a:cs typeface="+mn-cs"/>
            </a:rPr>
            <a:t>ている。一部事務組合の負担金の減少等により、平成</a:t>
          </a:r>
          <a:r>
            <a:rPr kumimoji="1" lang="en-US" altLang="ja-JP" sz="1100" b="0" i="0" baseline="0">
              <a:solidFill>
                <a:schemeClr val="dk1"/>
              </a:solidFill>
              <a:effectLst/>
              <a:latin typeface="+mn-lt"/>
              <a:ea typeface="+mn-ea"/>
              <a:cs typeface="+mn-cs"/>
            </a:rPr>
            <a:t>18</a:t>
          </a:r>
          <a:r>
            <a:rPr kumimoji="1" lang="ja-JP" altLang="ja-JP" sz="1100" b="0" i="0" baseline="0">
              <a:solidFill>
                <a:schemeClr val="dk1"/>
              </a:solidFill>
              <a:effectLst/>
              <a:latin typeface="+mn-lt"/>
              <a:ea typeface="+mn-ea"/>
              <a:cs typeface="+mn-cs"/>
            </a:rPr>
            <a:t>年度をピークに減少傾向にあるが、今後も、緊急度・住民ニーズを的確に把握した事業の選択、新規発行債の抑制等により実質公債費比率の適正化に努める。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38</xdr:row>
      <xdr:rowOff>21082</xdr:rowOff>
    </xdr:from>
    <xdr:to>
      <xdr:col>81</xdr:col>
      <xdr:colOff>44450</xdr:colOff>
      <xdr:row>43</xdr:row>
      <xdr:rowOff>143510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7018000" y="6536182"/>
          <a:ext cx="0" cy="9796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115587</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7106900" y="748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143510</xdr:rowOff>
    </xdr:from>
    <xdr:to>
      <xdr:col>81</xdr:col>
      <xdr:colOff>133350</xdr:colOff>
      <xdr:row>43</xdr:row>
      <xdr:rowOff>143510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751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107459</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7106900" y="6279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38</xdr:row>
      <xdr:rowOff>21082</xdr:rowOff>
    </xdr:from>
    <xdr:to>
      <xdr:col>81</xdr:col>
      <xdr:colOff>133350</xdr:colOff>
      <xdr:row>38</xdr:row>
      <xdr:rowOff>21082</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6536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146304</xdr:rowOff>
    </xdr:from>
    <xdr:to>
      <xdr:col>81</xdr:col>
      <xdr:colOff>44450</xdr:colOff>
      <xdr:row>40</xdr:row>
      <xdr:rowOff>155956</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179800" y="7004304"/>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21607</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7106900" y="705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9672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146304</xdr:rowOff>
    </xdr:from>
    <xdr:to>
      <xdr:col>77</xdr:col>
      <xdr:colOff>44450</xdr:colOff>
      <xdr:row>40</xdr:row>
      <xdr:rowOff>165608</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5290800" y="7004304"/>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35052</xdr:rowOff>
    </xdr:from>
    <xdr:to>
      <xdr:col>77</xdr:col>
      <xdr:colOff>95250</xdr:colOff>
      <xdr:row>41</xdr:row>
      <xdr:rowOff>136652</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129000" y="706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121429</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5798800" y="71508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165608</xdr:rowOff>
    </xdr:from>
    <xdr:to>
      <xdr:col>72</xdr:col>
      <xdr:colOff>203200</xdr:colOff>
      <xdr:row>41</xdr:row>
      <xdr:rowOff>56896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4401800" y="7023608"/>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25400</xdr:rowOff>
    </xdr:from>
    <xdr:to>
      <xdr:col>73</xdr:col>
      <xdr:colOff>44450</xdr:colOff>
      <xdr:row>41</xdr:row>
      <xdr:rowOff>127000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240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111777</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4909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56896</xdr:rowOff>
    </xdr:from>
    <xdr:to>
      <xdr:col>68</xdr:col>
      <xdr:colOff>152400</xdr:colOff>
      <xdr:row>41</xdr:row>
      <xdr:rowOff>119634</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3512800" y="7086346"/>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25400</xdr:rowOff>
    </xdr:from>
    <xdr:to>
      <xdr:col>68</xdr:col>
      <xdr:colOff>203200</xdr:colOff>
      <xdr:row>41</xdr:row>
      <xdr:rowOff>127000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4351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111777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020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20574</xdr:rowOff>
    </xdr:from>
    <xdr:to>
      <xdr:col>64</xdr:col>
      <xdr:colOff>152400</xdr:colOff>
      <xdr:row>41</xdr:row>
      <xdr:rowOff>122174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462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132351</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131800" y="681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105156</xdr:rowOff>
    </xdr:from>
    <xdr:to>
      <xdr:col>81</xdr:col>
      <xdr:colOff>95250</xdr:colOff>
      <xdr:row>41</xdr:row>
      <xdr:rowOff>35306</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967200" y="6963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121683</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7106900" y="6808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95504</xdr:rowOff>
    </xdr:from>
    <xdr:to>
      <xdr:col>77</xdr:col>
      <xdr:colOff>95250</xdr:colOff>
      <xdr:row>41</xdr:row>
      <xdr:rowOff>25654</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129000" y="6953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35831</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798800" y="6722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114808</xdr:rowOff>
    </xdr:from>
    <xdr:to>
      <xdr:col>73</xdr:col>
      <xdr:colOff>44450</xdr:colOff>
      <xdr:row>41</xdr:row>
      <xdr:rowOff>44958</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5240000" y="697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55135</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909800" y="6741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6096</xdr:rowOff>
    </xdr:from>
    <xdr:to>
      <xdr:col>68</xdr:col>
      <xdr:colOff>203200</xdr:colOff>
      <xdr:row>41</xdr:row>
      <xdr:rowOff>107696</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4351000" y="703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117873</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020800" y="6804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68834</xdr:rowOff>
    </xdr:from>
    <xdr:to>
      <xdr:col>64</xdr:col>
      <xdr:colOff>152400</xdr:colOff>
      <xdr:row>41</xdr:row>
      <xdr:rowOff>170434</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3462000" y="709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155211</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131800" y="7184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地方債の現在高の減少により、令和元年より減少傾向にあ</a:t>
          </a:r>
          <a:r>
            <a:rPr kumimoji="1" lang="ja-JP" altLang="en-US" sz="1100" b="0" i="0" baseline="0">
              <a:solidFill>
                <a:schemeClr val="dk1"/>
              </a:solidFill>
              <a:effectLst/>
              <a:latin typeface="+mn-lt"/>
              <a:ea typeface="+mn-ea"/>
              <a:cs typeface="+mn-cs"/>
            </a:rPr>
            <a:t>った</a:t>
          </a:r>
          <a:r>
            <a:rPr kumimoji="1" lang="ja-JP" altLang="ja-JP" sz="1100" b="0" i="0" baseline="0">
              <a:solidFill>
                <a:schemeClr val="dk1"/>
              </a:solidFill>
              <a:effectLst/>
              <a:latin typeface="+mn-lt"/>
              <a:ea typeface="+mn-ea"/>
              <a:cs typeface="+mn-cs"/>
            </a:rPr>
            <a:t>が、</a:t>
          </a:r>
          <a:r>
            <a:rPr kumimoji="1" lang="ja-JP" altLang="en-US"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5</a:t>
          </a:r>
          <a:r>
            <a:rPr kumimoji="1" lang="ja-JP" altLang="en-US" sz="1100" b="0" i="0" baseline="0">
              <a:solidFill>
                <a:schemeClr val="dk1"/>
              </a:solidFill>
              <a:effectLst/>
              <a:latin typeface="+mn-lt"/>
              <a:ea typeface="+mn-ea"/>
              <a:cs typeface="+mn-cs"/>
            </a:rPr>
            <a:t>年度から横ばいとなっており、</a:t>
          </a:r>
          <a:r>
            <a:rPr kumimoji="1" lang="ja-JP" altLang="ja-JP" sz="1100" b="0" i="0" baseline="0">
              <a:solidFill>
                <a:schemeClr val="dk1"/>
              </a:solidFill>
              <a:effectLst/>
              <a:latin typeface="+mn-lt"/>
              <a:ea typeface="+mn-ea"/>
              <a:cs typeface="+mn-cs"/>
            </a:rPr>
            <a:t>類似団体平均と比較しても高い比率となっている。今後も、新規発行債の抑制、計画的な繰上償還等の実施により地方債現在高の減少、さらには充当可能基金の増額を図り将来負担比率適正化に努める。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125800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7018000" y="2370667"/>
          <a:ext cx="0" cy="16984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97877</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40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125800</xdr:rowOff>
    </xdr:from>
    <xdr:to>
      <xdr:col>81</xdr:col>
      <xdr:colOff>133350</xdr:colOff>
      <xdr:row>23</xdr:row>
      <xdr:rowOff>125800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4069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108444</xdr:rowOff>
    </xdr:from>
    <xdr:to>
      <xdr:col>81</xdr:col>
      <xdr:colOff>44450</xdr:colOff>
      <xdr:row>14</xdr:row>
      <xdr:rowOff>112466</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6179800" y="2508744"/>
          <a:ext cx="8382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39" name="将来負担の状況平均値テキスト">
          <a:extLst>
            <a:ext uri="{FF2B5EF4-FFF2-40B4-BE49-F238E27FC236}">
              <a16:creationId xmlns:a16="http://schemas.microsoft.com/office/drawing/2014/main" id="{00000000-0008-0000-0300-0000B7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93698</xdr:rowOff>
    </xdr:from>
    <xdr:to>
      <xdr:col>77</xdr:col>
      <xdr:colOff>44450</xdr:colOff>
      <xdr:row>14</xdr:row>
      <xdr:rowOff>112466</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5290800" y="2493998"/>
          <a:ext cx="889000" cy="18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93698</xdr:rowOff>
    </xdr:from>
    <xdr:to>
      <xdr:col>72</xdr:col>
      <xdr:colOff>203200</xdr:colOff>
      <xdr:row>15</xdr:row>
      <xdr:rowOff>24130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4401800" y="2493998"/>
          <a:ext cx="889000" cy="101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24130</xdr:rowOff>
    </xdr:from>
    <xdr:to>
      <xdr:col>68</xdr:col>
      <xdr:colOff>152400</xdr:colOff>
      <xdr:row>16</xdr:row>
      <xdr:rowOff>33655</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3512800" y="2595880"/>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91017</xdr:rowOff>
    </xdr:from>
    <xdr:to>
      <xdr:col>68</xdr:col>
      <xdr:colOff>203200</xdr:colOff>
      <xdr:row>14</xdr:row>
      <xdr:rowOff>21167</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57644</xdr:rowOff>
    </xdr:from>
    <xdr:to>
      <xdr:col>81</xdr:col>
      <xdr:colOff>95250</xdr:colOff>
      <xdr:row>14</xdr:row>
      <xdr:rowOff>159244</xdr:rowOff>
    </xdr:to>
    <xdr:sp macro="" textlink="">
      <xdr:nvSpPr>
        <xdr:cNvPr id="457" name="楕円 456">
          <a:extLst>
            <a:ext uri="{FF2B5EF4-FFF2-40B4-BE49-F238E27FC236}">
              <a16:creationId xmlns:a16="http://schemas.microsoft.com/office/drawing/2014/main" id="{00000000-0008-0000-0300-0000C9010000}"/>
            </a:ext>
          </a:extLst>
        </xdr:cNvPr>
        <xdr:cNvSpPr/>
      </xdr:nvSpPr>
      <xdr:spPr>
        <a:xfrm>
          <a:off x="16967200" y="2457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29721</xdr:rowOff>
    </xdr:from>
    <xdr:ext cx="762000" cy="259045"/>
    <xdr:sp macro="" textlink="">
      <xdr:nvSpPr>
        <xdr:cNvPr id="458" name="将来負担の状況該当値テキスト">
          <a:extLst>
            <a:ext uri="{FF2B5EF4-FFF2-40B4-BE49-F238E27FC236}">
              <a16:creationId xmlns:a16="http://schemas.microsoft.com/office/drawing/2014/main" id="{00000000-0008-0000-0300-0000CA010000}"/>
            </a:ext>
          </a:extLst>
        </xdr:cNvPr>
        <xdr:cNvSpPr txBox="1"/>
      </xdr:nvSpPr>
      <xdr:spPr>
        <a:xfrm>
          <a:off x="17106900" y="2430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61666</xdr:rowOff>
    </xdr:from>
    <xdr:to>
      <xdr:col>77</xdr:col>
      <xdr:colOff>95250</xdr:colOff>
      <xdr:row>14</xdr:row>
      <xdr:rowOff>163266</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6129000" y="2461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148043</xdr:rowOff>
    </xdr:from>
    <xdr:ext cx="7366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798800" y="25483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42898</xdr:rowOff>
    </xdr:from>
    <xdr:to>
      <xdr:col>73</xdr:col>
      <xdr:colOff>44450</xdr:colOff>
      <xdr:row>14</xdr:row>
      <xdr:rowOff>144498</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5240000" y="244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129275</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909800" y="2529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144780</xdr:rowOff>
    </xdr:from>
    <xdr:to>
      <xdr:col>68</xdr:col>
      <xdr:colOff>203200</xdr:colOff>
      <xdr:row>15</xdr:row>
      <xdr:rowOff>74930</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4351000" y="254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59707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020800" y="263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154305</xdr:rowOff>
    </xdr:from>
    <xdr:to>
      <xdr:col>64</xdr:col>
      <xdr:colOff>152400</xdr:colOff>
      <xdr:row>16</xdr:row>
      <xdr:rowOff>84455</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3462000" y="272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69232</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3131800" y="2812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4,718
4,695
241.98
4,882,696
4,842,961
33,587
3,113,118
4,961,656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10.3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類似団体平均と同程度となっているが、全国平均と比較すると</a:t>
          </a:r>
          <a:r>
            <a:rPr kumimoji="1" lang="en-US" altLang="ja-JP" sz="1100" b="0" i="0" baseline="0">
              <a:solidFill>
                <a:schemeClr val="dk1"/>
              </a:solidFill>
              <a:effectLst/>
              <a:latin typeface="+mn-lt"/>
              <a:ea typeface="+mn-ea"/>
              <a:cs typeface="+mn-cs"/>
            </a:rPr>
            <a:t>2.6</a:t>
          </a:r>
          <a:r>
            <a:rPr kumimoji="1" lang="ja-JP" altLang="ja-JP" sz="1100" b="0" i="0" baseline="0">
              <a:solidFill>
                <a:schemeClr val="dk1"/>
              </a:solidFill>
              <a:effectLst/>
              <a:latin typeface="+mn-lt"/>
              <a:ea typeface="+mn-ea"/>
              <a:cs typeface="+mn-cs"/>
            </a:rPr>
            <a:t>ポイント下回っている。引き続き定員適正化計画に基づく定員管理及び給与制度や諸手当の更なる適正化に努める。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157480</xdr:rowOff>
    </xdr:from>
    <xdr:to>
      <xdr:col>24</xdr:col>
      <xdr:colOff>25400</xdr:colOff>
      <xdr:row>40</xdr:row>
      <xdr:rowOff>39370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43880"/>
          <a:ext cx="0" cy="1253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11447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39370</xdr:rowOff>
    </xdr:from>
    <xdr:to>
      <xdr:col>24</xdr:col>
      <xdr:colOff>114300</xdr:colOff>
      <xdr:row>40</xdr:row>
      <xdr:rowOff>39370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72407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87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157480</xdr:rowOff>
    </xdr:from>
    <xdr:to>
      <xdr:col>24</xdr:col>
      <xdr:colOff>114300</xdr:colOff>
      <xdr:row>32</xdr:row>
      <xdr:rowOff>157480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43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1270</xdr:rowOff>
    </xdr:from>
    <xdr:to>
      <xdr:col>24</xdr:col>
      <xdr:colOff>25400</xdr:colOff>
      <xdr:row>36</xdr:row>
      <xdr:rowOff>12700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17347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132097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328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160020</xdr:rowOff>
    </xdr:from>
    <xdr:to>
      <xdr:col>24</xdr:col>
      <xdr:colOff>76200</xdr:colOff>
      <xdr:row>36</xdr:row>
      <xdr:rowOff>90170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1270</xdr:rowOff>
    </xdr:from>
    <xdr:to>
      <xdr:col>19</xdr:col>
      <xdr:colOff>187325</xdr:colOff>
      <xdr:row>36</xdr:row>
      <xdr:rowOff>1270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1734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129540</xdr:rowOff>
    </xdr:from>
    <xdr:to>
      <xdr:col>20</xdr:col>
      <xdr:colOff>38100</xdr:colOff>
      <xdr:row>36</xdr:row>
      <xdr:rowOff>59690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44467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2166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134620</xdr:rowOff>
    </xdr:from>
    <xdr:to>
      <xdr:col>15</xdr:col>
      <xdr:colOff>98425</xdr:colOff>
      <xdr:row>36</xdr:row>
      <xdr:rowOff>1270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13537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129540</xdr:rowOff>
    </xdr:from>
    <xdr:to>
      <xdr:col>15</xdr:col>
      <xdr:colOff>149225</xdr:colOff>
      <xdr:row>36</xdr:row>
      <xdr:rowOff>59690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44467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1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134620</xdr:rowOff>
    </xdr:from>
    <xdr:to>
      <xdr:col>11</xdr:col>
      <xdr:colOff>9525</xdr:colOff>
      <xdr:row>36</xdr:row>
      <xdr:rowOff>58420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13537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106680</xdr:rowOff>
    </xdr:from>
    <xdr:to>
      <xdr:col>11</xdr:col>
      <xdr:colOff>60325</xdr:colOff>
      <xdr:row>36</xdr:row>
      <xdr:rowOff>36830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0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21607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9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xdr:rowOff>
    </xdr:from>
    <xdr:to>
      <xdr:col>6</xdr:col>
      <xdr:colOff>171450</xdr:colOff>
      <xdr:row>36</xdr:row>
      <xdr:rowOff>116840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101617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133350</xdr:rowOff>
    </xdr:from>
    <xdr:to>
      <xdr:col>24</xdr:col>
      <xdr:colOff>76200</xdr:colOff>
      <xdr:row>36</xdr:row>
      <xdr:rowOff>63500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149877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121920</xdr:rowOff>
    </xdr:from>
    <xdr:to>
      <xdr:col>20</xdr:col>
      <xdr:colOff>38100</xdr:colOff>
      <xdr:row>36</xdr:row>
      <xdr:rowOff>52070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12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62247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891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121920</xdr:rowOff>
    </xdr:from>
    <xdr:to>
      <xdr:col>15</xdr:col>
      <xdr:colOff>149225</xdr:colOff>
      <xdr:row>36</xdr:row>
      <xdr:rowOff>52070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2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62247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891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83820</xdr:rowOff>
    </xdr:from>
    <xdr:to>
      <xdr:col>11</xdr:col>
      <xdr:colOff>60325</xdr:colOff>
      <xdr:row>36</xdr:row>
      <xdr:rowOff>13970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084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24147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53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7620</xdr:rowOff>
    </xdr:from>
    <xdr:to>
      <xdr:col>6</xdr:col>
      <xdr:colOff>171450</xdr:colOff>
      <xdr:row>36</xdr:row>
      <xdr:rowOff>109220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119397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指定管理者制度の導入による施設管理費の削減等を</a:t>
          </a:r>
          <a:r>
            <a:rPr kumimoji="1" lang="ja-JP" altLang="en-US" sz="1100" b="0" i="0" baseline="0">
              <a:solidFill>
                <a:schemeClr val="dk1"/>
              </a:solidFill>
              <a:effectLst/>
              <a:latin typeface="+mn-lt"/>
              <a:ea typeface="+mn-ea"/>
              <a:cs typeface="+mn-cs"/>
            </a:rPr>
            <a:t>行い、</a:t>
          </a:r>
          <a:r>
            <a:rPr kumimoji="1" lang="ja-JP" altLang="ja-JP" sz="1100" b="0" i="0" baseline="0">
              <a:solidFill>
                <a:schemeClr val="dk1"/>
              </a:solidFill>
              <a:effectLst/>
              <a:latin typeface="+mn-lt"/>
              <a:ea typeface="+mn-ea"/>
              <a:cs typeface="+mn-cs"/>
            </a:rPr>
            <a:t>類似団体</a:t>
          </a:r>
          <a:r>
            <a:rPr kumimoji="1" lang="ja-JP" altLang="en-US" sz="1100" b="0" i="0" baseline="0">
              <a:solidFill>
                <a:schemeClr val="dk1"/>
              </a:solidFill>
              <a:effectLst/>
              <a:latin typeface="+mn-lt"/>
              <a:ea typeface="+mn-ea"/>
              <a:cs typeface="+mn-cs"/>
            </a:rPr>
            <a:t>及び全国</a:t>
          </a:r>
          <a:r>
            <a:rPr kumimoji="1" lang="ja-JP" altLang="ja-JP" sz="1100" b="0" i="0" baseline="0">
              <a:solidFill>
                <a:schemeClr val="dk1"/>
              </a:solidFill>
              <a:effectLst/>
              <a:latin typeface="+mn-lt"/>
              <a:ea typeface="+mn-ea"/>
              <a:cs typeface="+mn-cs"/>
            </a:rPr>
            <a:t>平均と同程度となっている</a:t>
          </a:r>
          <a:r>
            <a:rPr kumimoji="1" lang="ja-JP" altLang="en-US" sz="1100" b="0" i="0" baseline="0">
              <a:solidFill>
                <a:schemeClr val="dk1"/>
              </a:solidFill>
              <a:effectLst/>
              <a:latin typeface="+mn-lt"/>
              <a:ea typeface="+mn-ea"/>
              <a:cs typeface="+mn-cs"/>
            </a:rPr>
            <a:t>。引き続き</a:t>
          </a:r>
          <a:r>
            <a:rPr kumimoji="1" lang="ja-JP" altLang="ja-JP" sz="1100" b="0" i="0" baseline="0">
              <a:solidFill>
                <a:schemeClr val="dk1"/>
              </a:solidFill>
              <a:effectLst/>
              <a:latin typeface="+mn-lt"/>
              <a:ea typeface="+mn-ea"/>
              <a:cs typeface="+mn-cs"/>
            </a:rPr>
            <a:t>事務事業の廃止・縮小等の見直しを進め経常経費の削減に努める。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159004</xdr:rowOff>
    </xdr:from>
    <xdr:to>
      <xdr:col>82</xdr:col>
      <xdr:colOff>107950</xdr:colOff>
      <xdr:row>20</xdr:row>
      <xdr:rowOff>113284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59304"/>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85361</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514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113284</xdr:rowOff>
    </xdr:from>
    <xdr:to>
      <xdr:col>82</xdr:col>
      <xdr:colOff>196850</xdr:colOff>
      <xdr:row>20</xdr:row>
      <xdr:rowOff>113284</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542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73931</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30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159004</xdr:rowOff>
    </xdr:from>
    <xdr:to>
      <xdr:col>82</xdr:col>
      <xdr:colOff>196850</xdr:colOff>
      <xdr:row>14</xdr:row>
      <xdr:rowOff>159004</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59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110998</xdr:rowOff>
    </xdr:from>
    <xdr:to>
      <xdr:col>82</xdr:col>
      <xdr:colOff>107950</xdr:colOff>
      <xdr:row>17</xdr:row>
      <xdr:rowOff>143002</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3025648"/>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67581</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810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51054</xdr:rowOff>
    </xdr:from>
    <xdr:to>
      <xdr:col>82</xdr:col>
      <xdr:colOff>158750</xdr:colOff>
      <xdr:row>17</xdr:row>
      <xdr:rowOff>152654</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65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133858</xdr:rowOff>
    </xdr:from>
    <xdr:to>
      <xdr:col>78</xdr:col>
      <xdr:colOff>69850</xdr:colOff>
      <xdr:row>17</xdr:row>
      <xdr:rowOff>143002</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30485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37338</xdr:rowOff>
    </xdr:from>
    <xdr:to>
      <xdr:col>78</xdr:col>
      <xdr:colOff>120650</xdr:colOff>
      <xdr:row>17</xdr:row>
      <xdr:rowOff>138938</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149115</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720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154432</xdr:rowOff>
    </xdr:from>
    <xdr:to>
      <xdr:col>73</xdr:col>
      <xdr:colOff>180975</xdr:colOff>
      <xdr:row>17</xdr:row>
      <xdr:rowOff>133858</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2897632"/>
          <a:ext cx="889000" cy="15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23622</xdr:rowOff>
    </xdr:from>
    <xdr:to>
      <xdr:col>74</xdr:col>
      <xdr:colOff>31750</xdr:colOff>
      <xdr:row>17</xdr:row>
      <xdr:rowOff>125222</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135399</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70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122428</xdr:rowOff>
    </xdr:from>
    <xdr:to>
      <xdr:col>69</xdr:col>
      <xdr:colOff>92075</xdr:colOff>
      <xdr:row>16</xdr:row>
      <xdr:rowOff>154432</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004800" y="286562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140208</xdr:rowOff>
    </xdr:from>
    <xdr:to>
      <xdr:col>69</xdr:col>
      <xdr:colOff>142875</xdr:colOff>
      <xdr:row>17</xdr:row>
      <xdr:rowOff>70358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55135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969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144780</xdr:rowOff>
    </xdr:from>
    <xdr:to>
      <xdr:col>65</xdr:col>
      <xdr:colOff>53975</xdr:colOff>
      <xdr:row>17</xdr:row>
      <xdr:rowOff>74930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59707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9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60198</xdr:rowOff>
    </xdr:from>
    <xdr:to>
      <xdr:col>82</xdr:col>
      <xdr:colOff>158750</xdr:colOff>
      <xdr:row>17</xdr:row>
      <xdr:rowOff>161798</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974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32275</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946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92202</xdr:rowOff>
    </xdr:from>
    <xdr:to>
      <xdr:col>78</xdr:col>
      <xdr:colOff>120650</xdr:colOff>
      <xdr:row>18</xdr:row>
      <xdr:rowOff>22352</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3006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7129</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3093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83058</xdr:rowOff>
    </xdr:from>
    <xdr:to>
      <xdr:col>74</xdr:col>
      <xdr:colOff>31750</xdr:colOff>
      <xdr:row>18</xdr:row>
      <xdr:rowOff>13208</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997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169435</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3084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103632</xdr:rowOff>
    </xdr:from>
    <xdr:to>
      <xdr:col>69</xdr:col>
      <xdr:colOff>142875</xdr:colOff>
      <xdr:row>17</xdr:row>
      <xdr:rowOff>33782</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84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43959</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615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71628</xdr:rowOff>
    </xdr:from>
    <xdr:to>
      <xdr:col>65</xdr:col>
      <xdr:colOff>53975</xdr:colOff>
      <xdr:row>17</xdr:row>
      <xdr:rowOff>1778</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814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11955</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583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類似団体平均と同程度となっているが、全国平均と比較すると</a:t>
          </a:r>
          <a:r>
            <a:rPr kumimoji="1" lang="en-US" altLang="ja-JP" sz="1100" b="0" i="0" baseline="0">
              <a:solidFill>
                <a:schemeClr val="dk1"/>
              </a:solidFill>
              <a:effectLst/>
              <a:latin typeface="+mn-lt"/>
              <a:ea typeface="+mn-ea"/>
              <a:cs typeface="+mn-cs"/>
            </a:rPr>
            <a:t>9.5</a:t>
          </a:r>
          <a:r>
            <a:rPr kumimoji="1" lang="ja-JP" altLang="ja-JP" sz="1100" b="0" i="0" baseline="0">
              <a:solidFill>
                <a:schemeClr val="dk1"/>
              </a:solidFill>
              <a:effectLst/>
              <a:latin typeface="+mn-lt"/>
              <a:ea typeface="+mn-ea"/>
              <a:cs typeface="+mn-cs"/>
            </a:rPr>
            <a:t>ポイント下回っている。今後も扶助制度の適正化に努める。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60</xdr:row>
      <xdr:rowOff>143328</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91385"/>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xdr:rowOff>
    </xdr:from>
    <xdr:to>
      <xdr:col>24</xdr:col>
      <xdr:colOff>25400</xdr:colOff>
      <xdr:row>56</xdr:row>
      <xdr:rowOff>61685</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613900"/>
          <a:ext cx="8382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19249</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277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2722</xdr:rowOff>
    </xdr:from>
    <xdr:to>
      <xdr:col>24</xdr:col>
      <xdr:colOff>76200</xdr:colOff>
      <xdr:row>55</xdr:row>
      <xdr:rowOff>104322</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xdr:rowOff>
    </xdr:from>
    <xdr:to>
      <xdr:col>19</xdr:col>
      <xdr:colOff>187325</xdr:colOff>
      <xdr:row>56</xdr:row>
      <xdr:rowOff>12700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613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157843</xdr:rowOff>
    </xdr:from>
    <xdr:to>
      <xdr:col>20</xdr:col>
      <xdr:colOff>38100</xdr:colOff>
      <xdr:row>55</xdr:row>
      <xdr:rowOff>87993</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41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98170</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185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86178</xdr:rowOff>
    </xdr:from>
    <xdr:to>
      <xdr:col>15</xdr:col>
      <xdr:colOff>98425</xdr:colOff>
      <xdr:row>56</xdr:row>
      <xdr:rowOff>12700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515928"/>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157843</xdr:rowOff>
    </xdr:from>
    <xdr:to>
      <xdr:col>15</xdr:col>
      <xdr:colOff>149225</xdr:colOff>
      <xdr:row>55</xdr:row>
      <xdr:rowOff>87993</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41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98170</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18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86178</xdr:rowOff>
    </xdr:from>
    <xdr:to>
      <xdr:col>11</xdr:col>
      <xdr:colOff>9525</xdr:colOff>
      <xdr:row>56</xdr:row>
      <xdr:rowOff>61685</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515928"/>
          <a:ext cx="8890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81842</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130827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10885</xdr:rowOff>
    </xdr:from>
    <xdr:to>
      <xdr:col>24</xdr:col>
      <xdr:colOff>76200</xdr:colOff>
      <xdr:row>56</xdr:row>
      <xdr:rowOff>112485</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61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154412</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58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133350</xdr:rowOff>
    </xdr:from>
    <xdr:to>
      <xdr:col>20</xdr:col>
      <xdr:colOff>38100</xdr:colOff>
      <xdr:row>56</xdr:row>
      <xdr:rowOff>63500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48277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64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133350</xdr:rowOff>
    </xdr:from>
    <xdr:to>
      <xdr:col>15</xdr:col>
      <xdr:colOff>149225</xdr:colOff>
      <xdr:row>56</xdr:row>
      <xdr:rowOff>63500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48277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35378</xdr:rowOff>
    </xdr:from>
    <xdr:to>
      <xdr:col>11</xdr:col>
      <xdr:colOff>60325</xdr:colOff>
      <xdr:row>55</xdr:row>
      <xdr:rowOff>136978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121755</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55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10885</xdr:rowOff>
    </xdr:from>
    <xdr:to>
      <xdr:col>6</xdr:col>
      <xdr:colOff>171450</xdr:colOff>
      <xdr:row>56</xdr:row>
      <xdr:rowOff>112485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61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97262</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69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介護保険事業勘定特別会計及び町立病院の診療所化に伴う特別会計への繰出金が増加し、類似団体平均を</a:t>
          </a:r>
          <a:r>
            <a:rPr kumimoji="1" lang="en-US" altLang="ja-JP" sz="1100" b="0" i="0" baseline="0">
              <a:solidFill>
                <a:schemeClr val="dk1"/>
              </a:solidFill>
              <a:effectLst/>
              <a:latin typeface="+mn-lt"/>
              <a:ea typeface="+mn-ea"/>
              <a:cs typeface="+mn-cs"/>
            </a:rPr>
            <a:t>9.3</a:t>
          </a:r>
          <a:r>
            <a:rPr kumimoji="1" lang="ja-JP" altLang="ja-JP" sz="1100" b="0" i="0" baseline="0">
              <a:solidFill>
                <a:schemeClr val="dk1"/>
              </a:solidFill>
              <a:effectLst/>
              <a:latin typeface="+mn-lt"/>
              <a:ea typeface="+mn-ea"/>
              <a:cs typeface="+mn-cs"/>
            </a:rPr>
            <a:t>ポイント上回っている。引き続き定員適正化計画に基づく定員管理の適正化に努め、特別会計への繰出金の抑制に努める。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69850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881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127000</xdr:rowOff>
    </xdr:from>
    <xdr:to>
      <xdr:col>82</xdr:col>
      <xdr:colOff>107950</xdr:colOff>
      <xdr:row>61</xdr:row>
      <xdr:rowOff>1270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5671800" y="104140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115587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545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99060</xdr:rowOff>
    </xdr:from>
    <xdr:to>
      <xdr:col>82</xdr:col>
      <xdr:colOff>158750</xdr:colOff>
      <xdr:row>57</xdr:row>
      <xdr:rowOff>29210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104140</xdr:rowOff>
    </xdr:from>
    <xdr:to>
      <xdr:col>78</xdr:col>
      <xdr:colOff>69850</xdr:colOff>
      <xdr:row>60</xdr:row>
      <xdr:rowOff>127000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4782800" y="103911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49530</xdr:rowOff>
    </xdr:from>
    <xdr:to>
      <xdr:col>78</xdr:col>
      <xdr:colOff>120650</xdr:colOff>
      <xdr:row>57</xdr:row>
      <xdr:rowOff>151130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161307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591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20320</xdr:rowOff>
    </xdr:from>
    <xdr:to>
      <xdr:col>73</xdr:col>
      <xdr:colOff>180975</xdr:colOff>
      <xdr:row>60</xdr:row>
      <xdr:rowOff>104140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3893800" y="1030732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64770</xdr:rowOff>
    </xdr:from>
    <xdr:to>
      <xdr:col>74</xdr:col>
      <xdr:colOff>31750</xdr:colOff>
      <xdr:row>57</xdr:row>
      <xdr:rowOff>166370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83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5097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60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20320</xdr:rowOff>
    </xdr:from>
    <xdr:to>
      <xdr:col>69</xdr:col>
      <xdr:colOff>92075</xdr:colOff>
      <xdr:row>61</xdr:row>
      <xdr:rowOff>24130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004800" y="1030732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41910</xdr:rowOff>
    </xdr:from>
    <xdr:to>
      <xdr:col>69</xdr:col>
      <xdr:colOff>142875</xdr:colOff>
      <xdr:row>57</xdr:row>
      <xdr:rowOff>143510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153687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58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118110</xdr:rowOff>
    </xdr:from>
    <xdr:to>
      <xdr:col>65</xdr:col>
      <xdr:colOff>53975</xdr:colOff>
      <xdr:row>58</xdr:row>
      <xdr:rowOff>48260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89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58437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65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121920</xdr:rowOff>
    </xdr:from>
    <xdr:to>
      <xdr:col>82</xdr:col>
      <xdr:colOff>158750</xdr:colOff>
      <xdr:row>61</xdr:row>
      <xdr:rowOff>52070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1040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30497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1031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76200</xdr:rowOff>
    </xdr:from>
    <xdr:to>
      <xdr:col>78</xdr:col>
      <xdr:colOff>120650</xdr:colOff>
      <xdr:row>61</xdr:row>
      <xdr:rowOff>6350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162577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1044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53340</xdr:rowOff>
    </xdr:from>
    <xdr:to>
      <xdr:col>74</xdr:col>
      <xdr:colOff>31750</xdr:colOff>
      <xdr:row>60</xdr:row>
      <xdr:rowOff>154940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1034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139717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1042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140970</xdr:rowOff>
    </xdr:from>
    <xdr:to>
      <xdr:col>69</xdr:col>
      <xdr:colOff>142875</xdr:colOff>
      <xdr:row>60</xdr:row>
      <xdr:rowOff>71120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1025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55897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1034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144780</xdr:rowOff>
    </xdr:from>
    <xdr:to>
      <xdr:col>65</xdr:col>
      <xdr:colOff>53975</xdr:colOff>
      <xdr:row>61</xdr:row>
      <xdr:rowOff>74930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1043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59707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1051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補助費の大半を占める一部事務組合に対する負担金の増加はあるものの、町単独補助金の見直し等により類似団体平均を</a:t>
          </a:r>
          <a:r>
            <a:rPr kumimoji="1" lang="en-US" altLang="ja-JP" sz="1100" b="0" i="0" baseline="0">
              <a:solidFill>
                <a:schemeClr val="dk1"/>
              </a:solidFill>
              <a:effectLst/>
              <a:latin typeface="+mn-lt"/>
              <a:ea typeface="+mn-ea"/>
              <a:cs typeface="+mn-cs"/>
            </a:rPr>
            <a:t>5.2</a:t>
          </a:r>
          <a:r>
            <a:rPr kumimoji="1" lang="ja-JP" altLang="ja-JP" sz="1100" b="0" i="0" baseline="0">
              <a:solidFill>
                <a:schemeClr val="dk1"/>
              </a:solidFill>
              <a:effectLst/>
              <a:latin typeface="+mn-lt"/>
              <a:ea typeface="+mn-ea"/>
              <a:cs typeface="+mn-cs"/>
            </a:rPr>
            <a:t>ポイント下回っている。今後も補助金の必要性、効果等を検証し更なる縮減に努める。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129286</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69432"/>
          <a:ext cx="0" cy="1289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101363</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7130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129286</xdr:rowOff>
    </xdr:from>
    <xdr:to>
      <xdr:col>82</xdr:col>
      <xdr:colOff>196850</xdr:colOff>
      <xdr:row>41</xdr:row>
      <xdr:rowOff>129286</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7158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3556</xdr:rowOff>
    </xdr:from>
    <xdr:to>
      <xdr:col>82</xdr:col>
      <xdr:colOff>107950</xdr:colOff>
      <xdr:row>36</xdr:row>
      <xdr:rowOff>21844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617575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9415</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353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37338</xdr:rowOff>
    </xdr:from>
    <xdr:to>
      <xdr:col>82</xdr:col>
      <xdr:colOff>158750</xdr:colOff>
      <xdr:row>37</xdr:row>
      <xdr:rowOff>138938</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161290</xdr:rowOff>
    </xdr:from>
    <xdr:to>
      <xdr:col>78</xdr:col>
      <xdr:colOff>69850</xdr:colOff>
      <xdr:row>36</xdr:row>
      <xdr:rowOff>3556</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4782800" y="616204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131064</xdr:rowOff>
    </xdr:from>
    <xdr:to>
      <xdr:col>78</xdr:col>
      <xdr:colOff>120650</xdr:colOff>
      <xdr:row>37</xdr:row>
      <xdr:rowOff>61214</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45991</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389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133858</xdr:rowOff>
    </xdr:from>
    <xdr:to>
      <xdr:col>73</xdr:col>
      <xdr:colOff>180975</xdr:colOff>
      <xdr:row>35</xdr:row>
      <xdr:rowOff>161290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3893800" y="613460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271</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133858</xdr:rowOff>
    </xdr:from>
    <xdr:to>
      <xdr:col>69</xdr:col>
      <xdr:colOff>92075</xdr:colOff>
      <xdr:row>35</xdr:row>
      <xdr:rowOff>152146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004800" y="61346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62484</xdr:rowOff>
    </xdr:from>
    <xdr:to>
      <xdr:col>69</xdr:col>
      <xdr:colOff>142875</xdr:colOff>
      <xdr:row>36</xdr:row>
      <xdr:rowOff>164084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148861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271</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142494</xdr:rowOff>
    </xdr:from>
    <xdr:to>
      <xdr:col>82</xdr:col>
      <xdr:colOff>158750</xdr:colOff>
      <xdr:row>36</xdr:row>
      <xdr:rowOff>72644</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159021</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598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124206</xdr:rowOff>
    </xdr:from>
    <xdr:to>
      <xdr:col>78</xdr:col>
      <xdr:colOff>120650</xdr:colOff>
      <xdr:row>36</xdr:row>
      <xdr:rowOff>54356</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64533</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893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110490</xdr:rowOff>
    </xdr:from>
    <xdr:to>
      <xdr:col>74</xdr:col>
      <xdr:colOff>31750</xdr:colOff>
      <xdr:row>36</xdr:row>
      <xdr:rowOff>40640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50817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83058</xdr:rowOff>
    </xdr:from>
    <xdr:to>
      <xdr:col>69</xdr:col>
      <xdr:colOff>142875</xdr:colOff>
      <xdr:row>36</xdr:row>
      <xdr:rowOff>13208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083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23385</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852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101346</xdr:rowOff>
    </xdr:from>
    <xdr:to>
      <xdr:col>65</xdr:col>
      <xdr:colOff>53975</xdr:colOff>
      <xdr:row>36</xdr:row>
      <xdr:rowOff>31496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41673</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870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類似団体平均と同程度となっているが、今後も新規発行債の抑制による公債費負担の平準化に努める。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149860</xdr:rowOff>
    </xdr:from>
    <xdr:to>
      <xdr:col>24</xdr:col>
      <xdr:colOff>25400</xdr:colOff>
      <xdr:row>80</xdr:row>
      <xdr:rowOff>39370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665710"/>
          <a:ext cx="0" cy="1089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11447</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3727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39370</xdr:rowOff>
    </xdr:from>
    <xdr:to>
      <xdr:col>24</xdr:col>
      <xdr:colOff>114300</xdr:colOff>
      <xdr:row>80</xdr:row>
      <xdr:rowOff>39370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3755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64787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40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149860</xdr:rowOff>
    </xdr:from>
    <xdr:to>
      <xdr:col>24</xdr:col>
      <xdr:colOff>114300</xdr:colOff>
      <xdr:row>73</xdr:row>
      <xdr:rowOff>149860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665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127000</xdr:rowOff>
    </xdr:from>
    <xdr:to>
      <xdr:col>24</xdr:col>
      <xdr:colOff>25400</xdr:colOff>
      <xdr:row>76</xdr:row>
      <xdr:rowOff>146050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3987800" y="131572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82566</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112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110489</xdr:rowOff>
    </xdr:from>
    <xdr:to>
      <xdr:col>24</xdr:col>
      <xdr:colOff>76200</xdr:colOff>
      <xdr:row>77</xdr:row>
      <xdr:rowOff>40639</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115570</xdr:rowOff>
    </xdr:from>
    <xdr:to>
      <xdr:col>19</xdr:col>
      <xdr:colOff>187325</xdr:colOff>
      <xdr:row>76</xdr:row>
      <xdr:rowOff>146050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098800" y="1314577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118111</xdr:rowOff>
    </xdr:from>
    <xdr:to>
      <xdr:col>20</xdr:col>
      <xdr:colOff>38100</xdr:colOff>
      <xdr:row>77</xdr:row>
      <xdr:rowOff>48261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33038</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234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115570</xdr:rowOff>
    </xdr:from>
    <xdr:to>
      <xdr:col>15</xdr:col>
      <xdr:colOff>98425</xdr:colOff>
      <xdr:row>76</xdr:row>
      <xdr:rowOff>161289</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2209800" y="1314577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114300</xdr:rowOff>
    </xdr:from>
    <xdr:to>
      <xdr:col>15</xdr:col>
      <xdr:colOff>149225</xdr:colOff>
      <xdr:row>77</xdr:row>
      <xdr:rowOff>44450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29227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161289</xdr:rowOff>
    </xdr:from>
    <xdr:to>
      <xdr:col>11</xdr:col>
      <xdr:colOff>9525</xdr:colOff>
      <xdr:row>77</xdr:row>
      <xdr:rowOff>85089</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1320800" y="13191489"/>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80011</xdr:rowOff>
    </xdr:from>
    <xdr:to>
      <xdr:col>11</xdr:col>
      <xdr:colOff>60325</xdr:colOff>
      <xdr:row>77</xdr:row>
      <xdr:rowOff>10161</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110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20337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2879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110489</xdr:rowOff>
    </xdr:from>
    <xdr:to>
      <xdr:col>6</xdr:col>
      <xdr:colOff>171450</xdr:colOff>
      <xdr:row>77</xdr:row>
      <xdr:rowOff>40639</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50817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290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76200</xdr:rowOff>
    </xdr:from>
    <xdr:to>
      <xdr:col>24</xdr:col>
      <xdr:colOff>76200</xdr:colOff>
      <xdr:row>77</xdr:row>
      <xdr:rowOff>6350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92727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95250</xdr:rowOff>
    </xdr:from>
    <xdr:to>
      <xdr:col>20</xdr:col>
      <xdr:colOff>38100</xdr:colOff>
      <xdr:row>77</xdr:row>
      <xdr:rowOff>25400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31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35577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894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64770</xdr:rowOff>
    </xdr:from>
    <xdr:to>
      <xdr:col>15</xdr:col>
      <xdr:colOff>149225</xdr:colOff>
      <xdr:row>76</xdr:row>
      <xdr:rowOff>166370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309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5097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110489</xdr:rowOff>
    </xdr:from>
    <xdr:to>
      <xdr:col>11</xdr:col>
      <xdr:colOff>60325</xdr:colOff>
      <xdr:row>77</xdr:row>
      <xdr:rowOff>40639</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314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25416</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34289</xdr:rowOff>
    </xdr:from>
    <xdr:to>
      <xdr:col>6</xdr:col>
      <xdr:colOff>171450</xdr:colOff>
      <xdr:row>77</xdr:row>
      <xdr:rowOff>135889</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120666</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332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特別会計に対する繰出金の増加により類似団体平均を</a:t>
          </a:r>
          <a:r>
            <a:rPr kumimoji="1" lang="en-US" altLang="ja-JP" sz="1100" b="0" i="0" baseline="0">
              <a:solidFill>
                <a:schemeClr val="dk1"/>
              </a:solidFill>
              <a:effectLst/>
              <a:latin typeface="+mn-lt"/>
              <a:ea typeface="+mn-ea"/>
              <a:cs typeface="+mn-cs"/>
            </a:rPr>
            <a:t>4.7</a:t>
          </a:r>
          <a:r>
            <a:rPr kumimoji="1" lang="ja-JP" altLang="ja-JP" sz="1100" b="0" i="0" baseline="0">
              <a:solidFill>
                <a:schemeClr val="dk1"/>
              </a:solidFill>
              <a:effectLst/>
              <a:latin typeface="+mn-lt"/>
              <a:ea typeface="+mn-ea"/>
              <a:cs typeface="+mn-cs"/>
            </a:rPr>
            <a:t>ポイント上回っている。要因としては介護保険事業勘定特別会計及び診療所・老健特別会計等の特別会計への繰出金の増等が挙げられるため、定員適正化計画に基づき定員管理の適正化に努め、特別会計への繰出金の抑制に努め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131899</xdr:rowOff>
    </xdr:from>
    <xdr:to>
      <xdr:col>82</xdr:col>
      <xdr:colOff>107950</xdr:colOff>
      <xdr:row>81</xdr:row>
      <xdr:rowOff>20864</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647749"/>
          <a:ext cx="0" cy="1260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164391</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880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20864</xdr:rowOff>
    </xdr:from>
    <xdr:to>
      <xdr:col>82</xdr:col>
      <xdr:colOff>196850</xdr:colOff>
      <xdr:row>81</xdr:row>
      <xdr:rowOff>20864</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908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46826</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91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131899</xdr:rowOff>
    </xdr:from>
    <xdr:to>
      <xdr:col>82</xdr:col>
      <xdr:colOff>196850</xdr:colOff>
      <xdr:row>73</xdr:row>
      <xdr:rowOff>131899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647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100874</xdr:rowOff>
    </xdr:from>
    <xdr:to>
      <xdr:col>82</xdr:col>
      <xdr:colOff>107950</xdr:colOff>
      <xdr:row>78</xdr:row>
      <xdr:rowOff>130266</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671800" y="13473974"/>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113954</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1441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97427</xdr:rowOff>
    </xdr:from>
    <xdr:to>
      <xdr:col>82</xdr:col>
      <xdr:colOff>158750</xdr:colOff>
      <xdr:row>78</xdr:row>
      <xdr:rowOff>27577</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299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74749</xdr:rowOff>
    </xdr:from>
    <xdr:to>
      <xdr:col>78</xdr:col>
      <xdr:colOff>69850</xdr:colOff>
      <xdr:row>78</xdr:row>
      <xdr:rowOff>100874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4782800" y="13447849"/>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54973</xdr:rowOff>
    </xdr:from>
    <xdr:to>
      <xdr:col>78</xdr:col>
      <xdr:colOff>120650</xdr:colOff>
      <xdr:row>77</xdr:row>
      <xdr:rowOff>156573</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25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166750</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0255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30662</xdr:rowOff>
    </xdr:from>
    <xdr:to>
      <xdr:col>73</xdr:col>
      <xdr:colOff>180975</xdr:colOff>
      <xdr:row>78</xdr:row>
      <xdr:rowOff>74749</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3893800" y="13232312"/>
          <a:ext cx="889000" cy="215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130827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30662</xdr:rowOff>
    </xdr:from>
    <xdr:to>
      <xdr:col>69</xdr:col>
      <xdr:colOff>92075</xdr:colOff>
      <xdr:row>78</xdr:row>
      <xdr:rowOff>35561</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3232312"/>
          <a:ext cx="889000" cy="176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102326</xdr:rowOff>
    </xdr:from>
    <xdr:to>
      <xdr:col>69</xdr:col>
      <xdr:colOff>142875</xdr:colOff>
      <xdr:row>77</xdr:row>
      <xdr:rowOff>32476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132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42653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290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61505</xdr:rowOff>
    </xdr:from>
    <xdr:to>
      <xdr:col>65</xdr:col>
      <xdr:colOff>53975</xdr:colOff>
      <xdr:row>77</xdr:row>
      <xdr:rowOff>163105</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26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1832</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032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79466</xdr:rowOff>
    </xdr:from>
    <xdr:to>
      <xdr:col>82</xdr:col>
      <xdr:colOff>158750</xdr:colOff>
      <xdr:row>79</xdr:row>
      <xdr:rowOff>9616</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452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51543</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424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50074</xdr:rowOff>
    </xdr:from>
    <xdr:to>
      <xdr:col>78</xdr:col>
      <xdr:colOff>120650</xdr:colOff>
      <xdr:row>78</xdr:row>
      <xdr:rowOff>151674</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423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136451</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50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23949</xdr:rowOff>
    </xdr:from>
    <xdr:to>
      <xdr:col>74</xdr:col>
      <xdr:colOff>31750</xdr:colOff>
      <xdr:row>78</xdr:row>
      <xdr:rowOff>125549</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397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110326</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483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151312</xdr:rowOff>
    </xdr:from>
    <xdr:to>
      <xdr:col>69</xdr:col>
      <xdr:colOff>142875</xdr:colOff>
      <xdr:row>77</xdr:row>
      <xdr:rowOff>81462</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18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66239</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267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156211</xdr:rowOff>
    </xdr:from>
    <xdr:to>
      <xdr:col>65</xdr:col>
      <xdr:colOff>53975</xdr:colOff>
      <xdr:row>78</xdr:row>
      <xdr:rowOff>86361</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71138</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96916</xdr:rowOff>
    </xdr:from>
    <xdr:to>
      <xdr:col>29</xdr:col>
      <xdr:colOff>127000</xdr:colOff>
      <xdr:row>20</xdr:row>
      <xdr:rowOff>140164</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01941"/>
          <a:ext cx="0" cy="141484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112241</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88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140164</xdr:rowOff>
    </xdr:from>
    <xdr:to>
      <xdr:col>30</xdr:col>
      <xdr:colOff>25400</xdr:colOff>
      <xdr:row>20</xdr:row>
      <xdr:rowOff>140164</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167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11843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45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96916</xdr:rowOff>
    </xdr:from>
    <xdr:to>
      <xdr:col>30</xdr:col>
      <xdr:colOff>25400</xdr:colOff>
      <xdr:row>12</xdr:row>
      <xdr:rowOff>96916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019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142072</xdr:rowOff>
    </xdr:from>
    <xdr:to>
      <xdr:col>29</xdr:col>
      <xdr:colOff>127000</xdr:colOff>
      <xdr:row>20</xdr:row>
      <xdr:rowOff>6312</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447247"/>
          <a:ext cx="647700" cy="356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1436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1351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156359</xdr:rowOff>
    </xdr:from>
    <xdr:to>
      <xdr:col>29</xdr:col>
      <xdr:colOff>177800</xdr:colOff>
      <xdr:row>19</xdr:row>
      <xdr:rowOff>86509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900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6312</xdr:rowOff>
    </xdr:from>
    <xdr:to>
      <xdr:col>26</xdr:col>
      <xdr:colOff>50800</xdr:colOff>
      <xdr:row>20</xdr:row>
      <xdr:rowOff>34023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482937"/>
          <a:ext cx="698500" cy="277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36187</xdr:rowOff>
    </xdr:from>
    <xdr:to>
      <xdr:col>26</xdr:col>
      <xdr:colOff>101600</xdr:colOff>
      <xdr:row>19</xdr:row>
      <xdr:rowOff>137787</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413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147964</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1102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34023</xdr:rowOff>
    </xdr:from>
    <xdr:to>
      <xdr:col>22</xdr:col>
      <xdr:colOff>114300</xdr:colOff>
      <xdr:row>20</xdr:row>
      <xdr:rowOff>72321</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510648"/>
          <a:ext cx="698500" cy="382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55876</xdr:rowOff>
    </xdr:from>
    <xdr:to>
      <xdr:col>22</xdr:col>
      <xdr:colOff>165100</xdr:colOff>
      <xdr:row>19</xdr:row>
      <xdr:rowOff>157476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610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167652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2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72321</xdr:rowOff>
    </xdr:from>
    <xdr:to>
      <xdr:col>18</xdr:col>
      <xdr:colOff>177800</xdr:colOff>
      <xdr:row>20</xdr:row>
      <xdr:rowOff>73325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548946"/>
          <a:ext cx="698500" cy="10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74876</xdr:rowOff>
    </xdr:from>
    <xdr:to>
      <xdr:col>19</xdr:col>
      <xdr:colOff>38100</xdr:colOff>
      <xdr:row>20</xdr:row>
      <xdr:rowOff>5026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800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15203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48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89049</xdr:rowOff>
    </xdr:from>
    <xdr:to>
      <xdr:col>15</xdr:col>
      <xdr:colOff>101600</xdr:colOff>
      <xdr:row>20</xdr:row>
      <xdr:rowOff>19199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942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29376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63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91272</xdr:rowOff>
    </xdr:from>
    <xdr:to>
      <xdr:col>29</xdr:col>
      <xdr:colOff>177800</xdr:colOff>
      <xdr:row>20</xdr:row>
      <xdr:rowOff>21422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3964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63349</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368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126962</xdr:rowOff>
    </xdr:from>
    <xdr:to>
      <xdr:col>26</xdr:col>
      <xdr:colOff>101600</xdr:colOff>
      <xdr:row>20</xdr:row>
      <xdr:rowOff>57112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4321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41889</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518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154673</xdr:rowOff>
    </xdr:from>
    <xdr:to>
      <xdr:col>22</xdr:col>
      <xdr:colOff>165100</xdr:colOff>
      <xdr:row>20</xdr:row>
      <xdr:rowOff>84823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4598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69600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546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20</xdr:row>
      <xdr:rowOff>21521</xdr:rowOff>
    </xdr:from>
    <xdr:to>
      <xdr:col>19</xdr:col>
      <xdr:colOff>38100</xdr:colOff>
      <xdr:row>20</xdr:row>
      <xdr:rowOff>123121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4981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107898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584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20</xdr:row>
      <xdr:rowOff>22525</xdr:rowOff>
    </xdr:from>
    <xdr:to>
      <xdr:col>15</xdr:col>
      <xdr:colOff>101600</xdr:colOff>
      <xdr:row>20</xdr:row>
      <xdr:rowOff>124125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4991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108902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585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207988</xdr:rowOff>
    </xdr:from>
    <xdr:to>
      <xdr:col>29</xdr:col>
      <xdr:colOff>127000</xdr:colOff>
      <xdr:row>37</xdr:row>
      <xdr:rowOff>63906</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32538"/>
          <a:ext cx="0" cy="105606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35983</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160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63906</xdr:rowOff>
    </xdr:from>
    <xdr:to>
      <xdr:col>30</xdr:col>
      <xdr:colOff>25400</xdr:colOff>
      <xdr:row>37</xdr:row>
      <xdr:rowOff>63906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1886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122915</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76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207988</xdr:rowOff>
    </xdr:from>
    <xdr:to>
      <xdr:col>30</xdr:col>
      <xdr:colOff>25400</xdr:colOff>
      <xdr:row>33</xdr:row>
      <xdr:rowOff>207988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325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249557</xdr:rowOff>
    </xdr:from>
    <xdr:to>
      <xdr:col>29</xdr:col>
      <xdr:colOff>127000</xdr:colOff>
      <xdr:row>35</xdr:row>
      <xdr:rowOff>258907</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859907"/>
          <a:ext cx="647700" cy="93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280179</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547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92202</xdr:rowOff>
    </xdr:from>
    <xdr:to>
      <xdr:col>29</xdr:col>
      <xdr:colOff>177800</xdr:colOff>
      <xdr:row>35</xdr:row>
      <xdr:rowOff>193802</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7025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258907</xdr:rowOff>
    </xdr:from>
    <xdr:to>
      <xdr:col>26</xdr:col>
      <xdr:colOff>50800</xdr:colOff>
      <xdr:row>35</xdr:row>
      <xdr:rowOff>297897</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6869257"/>
          <a:ext cx="698500" cy="389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89184</xdr:rowOff>
    </xdr:from>
    <xdr:to>
      <xdr:col>26</xdr:col>
      <xdr:colOff>101600</xdr:colOff>
      <xdr:row>35</xdr:row>
      <xdr:rowOff>190784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6995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200961</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4684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282649</xdr:rowOff>
    </xdr:from>
    <xdr:to>
      <xdr:col>22</xdr:col>
      <xdr:colOff>114300</xdr:colOff>
      <xdr:row>35</xdr:row>
      <xdr:rowOff>297897</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3606800" y="6892999"/>
          <a:ext cx="698500" cy="152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104469</xdr:rowOff>
    </xdr:from>
    <xdr:to>
      <xdr:col>22</xdr:col>
      <xdr:colOff>165100</xdr:colOff>
      <xdr:row>35</xdr:row>
      <xdr:rowOff>206069</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7148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216246</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483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256635</xdr:rowOff>
    </xdr:from>
    <xdr:to>
      <xdr:col>18</xdr:col>
      <xdr:colOff>177800</xdr:colOff>
      <xdr:row>35</xdr:row>
      <xdr:rowOff>282649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6866985"/>
          <a:ext cx="698500" cy="260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123630</xdr:rowOff>
    </xdr:from>
    <xdr:to>
      <xdr:col>19</xdr:col>
      <xdr:colOff>38100</xdr:colOff>
      <xdr:row>35</xdr:row>
      <xdr:rowOff>225230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7339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235407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50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145763</xdr:rowOff>
    </xdr:from>
    <xdr:to>
      <xdr:col>15</xdr:col>
      <xdr:colOff>101600</xdr:colOff>
      <xdr:row>35</xdr:row>
      <xdr:rowOff>247363</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7561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257540</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524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198757</xdr:rowOff>
    </xdr:from>
    <xdr:to>
      <xdr:col>29</xdr:col>
      <xdr:colOff>177800</xdr:colOff>
      <xdr:row>35</xdr:row>
      <xdr:rowOff>300357</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8091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170834</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781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208107</xdr:rowOff>
    </xdr:from>
    <xdr:to>
      <xdr:col>26</xdr:col>
      <xdr:colOff>101600</xdr:colOff>
      <xdr:row>35</xdr:row>
      <xdr:rowOff>309707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8184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294484</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904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247097</xdr:rowOff>
    </xdr:from>
    <xdr:to>
      <xdr:col>22</xdr:col>
      <xdr:colOff>165100</xdr:colOff>
      <xdr:row>36</xdr:row>
      <xdr:rowOff>5797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8574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333474</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943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231849</xdr:rowOff>
    </xdr:from>
    <xdr:to>
      <xdr:col>19</xdr:col>
      <xdr:colOff>38100</xdr:colOff>
      <xdr:row>35</xdr:row>
      <xdr:rowOff>333449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8421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318226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928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205835</xdr:rowOff>
    </xdr:from>
    <xdr:to>
      <xdr:col>15</xdr:col>
      <xdr:colOff>101600</xdr:colOff>
      <xdr:row>35</xdr:row>
      <xdr:rowOff>307435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8161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292212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902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4,718
4,695
241.98
4,882,696
4,842,961
33,587
3,113,118
4,961,656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10.3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73501</xdr:rowOff>
    </xdr:from>
    <xdr:to>
      <xdr:col>24</xdr:col>
      <xdr:colOff>62865</xdr:colOff>
      <xdr:row>38</xdr:row>
      <xdr:rowOff>62864</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217001"/>
          <a:ext cx="1270" cy="1360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66691</xdr:rowOff>
    </xdr:from>
    <xdr:ext cx="599010"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581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62864</xdr:rowOff>
    </xdr:from>
    <xdr:to>
      <xdr:col>24</xdr:col>
      <xdr:colOff>152400</xdr:colOff>
      <xdr:row>38</xdr:row>
      <xdr:rowOff>62864</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577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20178</xdr:rowOff>
    </xdr:from>
    <xdr:ext cx="599010"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992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73501</xdr:rowOff>
    </xdr:from>
    <xdr:to>
      <xdr:col>24</xdr:col>
      <xdr:colOff>152400</xdr:colOff>
      <xdr:row>30</xdr:row>
      <xdr:rowOff>73501</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217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149048</xdr:rowOff>
    </xdr:from>
    <xdr:to>
      <xdr:col>24</xdr:col>
      <xdr:colOff>63500</xdr:colOff>
      <xdr:row>37</xdr:row>
      <xdr:rowOff>167866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492698"/>
          <a:ext cx="838200" cy="18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154577</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1553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131700</xdr:rowOff>
    </xdr:from>
    <xdr:to>
      <xdr:col>24</xdr:col>
      <xdr:colOff>114300</xdr:colOff>
      <xdr:row>37</xdr:row>
      <xdr:rowOff>61850</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30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167866</xdr:rowOff>
    </xdr:from>
    <xdr:to>
      <xdr:col>19</xdr:col>
      <xdr:colOff>177800</xdr:colOff>
      <xdr:row>38</xdr:row>
      <xdr:rowOff>10050</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6511516"/>
          <a:ext cx="889000" cy="13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164909</xdr:rowOff>
    </xdr:from>
    <xdr:to>
      <xdr:col>20</xdr:col>
      <xdr:colOff>38100</xdr:colOff>
      <xdr:row>37</xdr:row>
      <xdr:rowOff>95059</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37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111586</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112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10050</xdr:rowOff>
    </xdr:from>
    <xdr:to>
      <xdr:col>15</xdr:col>
      <xdr:colOff>50800</xdr:colOff>
      <xdr:row>38</xdr:row>
      <xdr:rowOff>25317</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6525150"/>
          <a:ext cx="889000" cy="15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170864</xdr:rowOff>
    </xdr:from>
    <xdr:to>
      <xdr:col>15</xdr:col>
      <xdr:colOff>101600</xdr:colOff>
      <xdr:row>37</xdr:row>
      <xdr:rowOff>101014</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4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117541</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118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25317</xdr:rowOff>
    </xdr:from>
    <xdr:to>
      <xdr:col>10</xdr:col>
      <xdr:colOff>114300</xdr:colOff>
      <xdr:row>38</xdr:row>
      <xdr:rowOff>27787</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540417"/>
          <a:ext cx="889000" cy="2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13155</xdr:rowOff>
    </xdr:from>
    <xdr:to>
      <xdr:col>10</xdr:col>
      <xdr:colOff>165100</xdr:colOff>
      <xdr:row>37</xdr:row>
      <xdr:rowOff>114755</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5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131282</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132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25059</xdr:rowOff>
    </xdr:from>
    <xdr:to>
      <xdr:col>6</xdr:col>
      <xdr:colOff>38100</xdr:colOff>
      <xdr:row>37</xdr:row>
      <xdr:rowOff>126659</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68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143186</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143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98248</xdr:rowOff>
    </xdr:from>
    <xdr:to>
      <xdr:col>24</xdr:col>
      <xdr:colOff>114300</xdr:colOff>
      <xdr:row>38</xdr:row>
      <xdr:rowOff>28398</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441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13175</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6356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117067</xdr:rowOff>
    </xdr:from>
    <xdr:to>
      <xdr:col>20</xdr:col>
      <xdr:colOff>38100</xdr:colOff>
      <xdr:row>38</xdr:row>
      <xdr:rowOff>47217</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460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38343</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6553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130699</xdr:rowOff>
    </xdr:from>
    <xdr:to>
      <xdr:col>15</xdr:col>
      <xdr:colOff>101600</xdr:colOff>
      <xdr:row>38</xdr:row>
      <xdr:rowOff>60849</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474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51977</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6567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145967</xdr:rowOff>
    </xdr:from>
    <xdr:to>
      <xdr:col>10</xdr:col>
      <xdr:colOff>165100</xdr:colOff>
      <xdr:row>38</xdr:row>
      <xdr:rowOff>76116</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4896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67244</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6582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148437</xdr:rowOff>
    </xdr:from>
    <xdr:to>
      <xdr:col>6</xdr:col>
      <xdr:colOff>38100</xdr:colOff>
      <xdr:row>38</xdr:row>
      <xdr:rowOff>78587</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492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69714</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6584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60447</xdr:rowOff>
    </xdr:from>
    <xdr:to>
      <xdr:col>24</xdr:col>
      <xdr:colOff>62865</xdr:colOff>
      <xdr:row>58</xdr:row>
      <xdr:rowOff>69482</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32947"/>
          <a:ext cx="1270" cy="1380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73309</xdr:rowOff>
    </xdr:from>
    <xdr:ext cx="599010"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17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69482</xdr:rowOff>
    </xdr:from>
    <xdr:to>
      <xdr:col>24</xdr:col>
      <xdr:colOff>152400</xdr:colOff>
      <xdr:row>58</xdr:row>
      <xdr:rowOff>69482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13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7124</xdr:rowOff>
    </xdr:from>
    <xdr:ext cx="690189"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081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1,202,404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60447</xdr:rowOff>
    </xdr:from>
    <xdr:to>
      <xdr:col>24</xdr:col>
      <xdr:colOff>152400</xdr:colOff>
      <xdr:row>50</xdr:row>
      <xdr:rowOff>60447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32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155198</xdr:rowOff>
    </xdr:from>
    <xdr:to>
      <xdr:col>24</xdr:col>
      <xdr:colOff>63500</xdr:colOff>
      <xdr:row>57</xdr:row>
      <xdr:rowOff>170782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927848"/>
          <a:ext cx="838200" cy="15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171352</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011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283,090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148475</xdr:rowOff>
    </xdr:from>
    <xdr:to>
      <xdr:col>24</xdr:col>
      <xdr:colOff>114300</xdr:colOff>
      <xdr:row>57</xdr:row>
      <xdr:rowOff>78625</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4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169146</xdr:rowOff>
    </xdr:from>
    <xdr:to>
      <xdr:col>19</xdr:col>
      <xdr:colOff>177800</xdr:colOff>
      <xdr:row>57</xdr:row>
      <xdr:rowOff>170782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941796"/>
          <a:ext cx="889000" cy="1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1440</xdr:rowOff>
    </xdr:from>
    <xdr:to>
      <xdr:col>20</xdr:col>
      <xdr:colOff>38100</xdr:colOff>
      <xdr:row>57</xdr:row>
      <xdr:rowOff>103040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74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119567</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9549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169146</xdr:rowOff>
    </xdr:from>
    <xdr:to>
      <xdr:col>15</xdr:col>
      <xdr:colOff>50800</xdr:colOff>
      <xdr:row>58</xdr:row>
      <xdr:rowOff>17272</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941796"/>
          <a:ext cx="889000" cy="19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5522</xdr:rowOff>
    </xdr:from>
    <xdr:to>
      <xdr:col>15</xdr:col>
      <xdr:colOff>101600</xdr:colOff>
      <xdr:row>57</xdr:row>
      <xdr:rowOff>107122</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78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123649</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9553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17272</xdr:rowOff>
    </xdr:from>
    <xdr:to>
      <xdr:col>10</xdr:col>
      <xdr:colOff>114300</xdr:colOff>
      <xdr:row>58</xdr:row>
      <xdr:rowOff>24850</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961372"/>
          <a:ext cx="889000" cy="7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39268</xdr:rowOff>
    </xdr:from>
    <xdr:to>
      <xdr:col>10</xdr:col>
      <xdr:colOff>165100</xdr:colOff>
      <xdr:row>57</xdr:row>
      <xdr:rowOff>140868</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11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157395</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9587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52315</xdr:rowOff>
    </xdr:from>
    <xdr:to>
      <xdr:col>6</xdr:col>
      <xdr:colOff>38100</xdr:colOff>
      <xdr:row>57</xdr:row>
      <xdr:rowOff>153915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2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170442</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9600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104398</xdr:rowOff>
    </xdr:from>
    <xdr:to>
      <xdr:col>24</xdr:col>
      <xdr:colOff>114300</xdr:colOff>
      <xdr:row>58</xdr:row>
      <xdr:rowOff>34548</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77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19325</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791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119982</xdr:rowOff>
    </xdr:from>
    <xdr:to>
      <xdr:col>20</xdr:col>
      <xdr:colOff>38100</xdr:colOff>
      <xdr:row>58</xdr:row>
      <xdr:rowOff>50132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92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41259</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9985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118346</xdr:rowOff>
    </xdr:from>
    <xdr:to>
      <xdr:col>15</xdr:col>
      <xdr:colOff>101600</xdr:colOff>
      <xdr:row>58</xdr:row>
      <xdr:rowOff>48496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90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39623</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9983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137922</xdr:rowOff>
    </xdr:from>
    <xdr:to>
      <xdr:col>10</xdr:col>
      <xdr:colOff>165100</xdr:colOff>
      <xdr:row>58</xdr:row>
      <xdr:rowOff>68072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10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59199</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10003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145500</xdr:rowOff>
    </xdr:from>
    <xdr:to>
      <xdr:col>6</xdr:col>
      <xdr:colOff>38100</xdr:colOff>
      <xdr:row>58</xdr:row>
      <xdr:rowOff>75650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1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66777</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10010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60824</xdr:rowOff>
    </xdr:from>
    <xdr:to>
      <xdr:col>24</xdr:col>
      <xdr:colOff>62865</xdr:colOff>
      <xdr:row>78</xdr:row>
      <xdr:rowOff>137734</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405224"/>
          <a:ext cx="1270" cy="1105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141561</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5146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137734</xdr:rowOff>
    </xdr:from>
    <xdr:to>
      <xdr:col>24</xdr:col>
      <xdr:colOff>152400</xdr:colOff>
      <xdr:row>78</xdr:row>
      <xdr:rowOff>137734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510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7501</xdr:rowOff>
    </xdr:from>
    <xdr:ext cx="599010"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180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60824</xdr:rowOff>
    </xdr:from>
    <xdr:to>
      <xdr:col>24</xdr:col>
      <xdr:colOff>152400</xdr:colOff>
      <xdr:row>72</xdr:row>
      <xdr:rowOff>60824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40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51890</xdr:rowOff>
    </xdr:from>
    <xdr:to>
      <xdr:col>24</xdr:col>
      <xdr:colOff>63500</xdr:colOff>
      <xdr:row>78</xdr:row>
      <xdr:rowOff>53710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3797300" y="13424990"/>
          <a:ext cx="838200" cy="1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86845</xdr:rowOff>
    </xdr:from>
    <xdr:ext cx="534377"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1170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63968</xdr:rowOff>
    </xdr:from>
    <xdr:to>
      <xdr:col>24</xdr:col>
      <xdr:colOff>114300</xdr:colOff>
      <xdr:row>77</xdr:row>
      <xdr:rowOff>165568</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265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53710</xdr:rowOff>
    </xdr:from>
    <xdr:to>
      <xdr:col>19</xdr:col>
      <xdr:colOff>177800</xdr:colOff>
      <xdr:row>78</xdr:row>
      <xdr:rowOff>56435</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3426810"/>
          <a:ext cx="889000" cy="2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76482</xdr:rowOff>
    </xdr:from>
    <xdr:to>
      <xdr:col>20</xdr:col>
      <xdr:colOff>38100</xdr:colOff>
      <xdr:row>78</xdr:row>
      <xdr:rowOff>6632</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27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23159</xdr:rowOff>
    </xdr:from>
    <xdr:ext cx="534377"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30111" y="13053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56435</xdr:rowOff>
    </xdr:from>
    <xdr:to>
      <xdr:col>15</xdr:col>
      <xdr:colOff>50800</xdr:colOff>
      <xdr:row>78</xdr:row>
      <xdr:rowOff>60956</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019300" y="13429535"/>
          <a:ext cx="889000" cy="4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81663</xdr:rowOff>
    </xdr:from>
    <xdr:to>
      <xdr:col>15</xdr:col>
      <xdr:colOff>101600</xdr:colOff>
      <xdr:row>78</xdr:row>
      <xdr:rowOff>11813</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83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28340</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41111" y="13058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59644</xdr:rowOff>
    </xdr:from>
    <xdr:to>
      <xdr:col>10</xdr:col>
      <xdr:colOff>114300</xdr:colOff>
      <xdr:row>78</xdr:row>
      <xdr:rowOff>60956</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1130300" y="13432744"/>
          <a:ext cx="889000" cy="1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92749</xdr:rowOff>
    </xdr:from>
    <xdr:to>
      <xdr:col>10</xdr:col>
      <xdr:colOff>165100</xdr:colOff>
      <xdr:row>78</xdr:row>
      <xdr:rowOff>22899</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29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39426</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52111" y="13069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110832</xdr:rowOff>
    </xdr:from>
    <xdr:to>
      <xdr:col>6</xdr:col>
      <xdr:colOff>38100</xdr:colOff>
      <xdr:row>78</xdr:row>
      <xdr:rowOff>40982</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31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57509</xdr:rowOff>
    </xdr:from>
    <xdr:ext cx="534377"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63111" y="13087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1090</xdr:rowOff>
    </xdr:from>
    <xdr:to>
      <xdr:col>24</xdr:col>
      <xdr:colOff>114300</xdr:colOff>
      <xdr:row>78</xdr:row>
      <xdr:rowOff>102690</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374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87467</xdr:rowOff>
    </xdr:from>
    <xdr:ext cx="534377"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289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2910</xdr:rowOff>
    </xdr:from>
    <xdr:to>
      <xdr:col>20</xdr:col>
      <xdr:colOff>38100</xdr:colOff>
      <xdr:row>78</xdr:row>
      <xdr:rowOff>104510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37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95637</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30111" y="13468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5635</xdr:rowOff>
    </xdr:from>
    <xdr:to>
      <xdr:col>15</xdr:col>
      <xdr:colOff>101600</xdr:colOff>
      <xdr:row>78</xdr:row>
      <xdr:rowOff>107235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378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98362</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41111" y="13471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10156</xdr:rowOff>
    </xdr:from>
    <xdr:to>
      <xdr:col>10</xdr:col>
      <xdr:colOff>165100</xdr:colOff>
      <xdr:row>78</xdr:row>
      <xdr:rowOff>111756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383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102883</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52111" y="13475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8844</xdr:rowOff>
    </xdr:from>
    <xdr:to>
      <xdr:col>6</xdr:col>
      <xdr:colOff>38100</xdr:colOff>
      <xdr:row>78</xdr:row>
      <xdr:rowOff>110444</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381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101571</xdr:rowOff>
    </xdr:from>
    <xdr:ext cx="534377"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63111" y="13474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40267</xdr:rowOff>
    </xdr:from>
    <xdr:to>
      <xdr:col>24</xdr:col>
      <xdr:colOff>62865</xdr:colOff>
      <xdr:row>98</xdr:row>
      <xdr:rowOff>6099</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470767"/>
          <a:ext cx="1270" cy="1337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9926</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681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6099</xdr:rowOff>
    </xdr:from>
    <xdr:to>
      <xdr:col>24</xdr:col>
      <xdr:colOff>152400</xdr:colOff>
      <xdr:row>98</xdr:row>
      <xdr:rowOff>6099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6808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158394</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45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40267</xdr:rowOff>
    </xdr:from>
    <xdr:to>
      <xdr:col>24</xdr:col>
      <xdr:colOff>152400</xdr:colOff>
      <xdr:row>90</xdr:row>
      <xdr:rowOff>40267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470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148668</xdr:rowOff>
    </xdr:from>
    <xdr:to>
      <xdr:col>24</xdr:col>
      <xdr:colOff>63500</xdr:colOff>
      <xdr:row>94</xdr:row>
      <xdr:rowOff>14649</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093518"/>
          <a:ext cx="838200" cy="3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112765</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2290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134338</xdr:rowOff>
    </xdr:from>
    <xdr:to>
      <xdr:col>24</xdr:col>
      <xdr:colOff>114300</xdr:colOff>
      <xdr:row>95</xdr:row>
      <xdr:rowOff>64488</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250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14649</xdr:rowOff>
    </xdr:from>
    <xdr:to>
      <xdr:col>19</xdr:col>
      <xdr:colOff>177800</xdr:colOff>
      <xdr:row>94</xdr:row>
      <xdr:rowOff>73710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6130949"/>
          <a:ext cx="889000" cy="5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149868</xdr:rowOff>
    </xdr:from>
    <xdr:to>
      <xdr:col>20</xdr:col>
      <xdr:colOff>38100</xdr:colOff>
      <xdr:row>95</xdr:row>
      <xdr:rowOff>80018</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26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71145</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358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17681</xdr:rowOff>
    </xdr:from>
    <xdr:to>
      <xdr:col>15</xdr:col>
      <xdr:colOff>50800</xdr:colOff>
      <xdr:row>94</xdr:row>
      <xdr:rowOff>73710</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019300" y="16133981"/>
          <a:ext cx="889000" cy="56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25433</xdr:rowOff>
    </xdr:from>
    <xdr:to>
      <xdr:col>15</xdr:col>
      <xdr:colOff>101600</xdr:colOff>
      <xdr:row>95</xdr:row>
      <xdr:rowOff>127033</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313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118160</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405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17681</xdr:rowOff>
    </xdr:from>
    <xdr:to>
      <xdr:col>10</xdr:col>
      <xdr:colOff>114300</xdr:colOff>
      <xdr:row>95</xdr:row>
      <xdr:rowOff>36266</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133981"/>
          <a:ext cx="889000" cy="190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133783</xdr:rowOff>
    </xdr:from>
    <xdr:to>
      <xdr:col>10</xdr:col>
      <xdr:colOff>165100</xdr:colOff>
      <xdr:row>95</xdr:row>
      <xdr:rowOff>63933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25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55060</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342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133705</xdr:rowOff>
    </xdr:from>
    <xdr:to>
      <xdr:col>6</xdr:col>
      <xdr:colOff>38100</xdr:colOff>
      <xdr:row>96</xdr:row>
      <xdr:rowOff>63855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42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54982</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514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97868</xdr:rowOff>
    </xdr:from>
    <xdr:to>
      <xdr:col>24</xdr:col>
      <xdr:colOff>114300</xdr:colOff>
      <xdr:row>94</xdr:row>
      <xdr:rowOff>28018</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042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120745</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5894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135299</xdr:rowOff>
    </xdr:from>
    <xdr:to>
      <xdr:col>20</xdr:col>
      <xdr:colOff>38100</xdr:colOff>
      <xdr:row>94</xdr:row>
      <xdr:rowOff>65449</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080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81976</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5855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22910</xdr:rowOff>
    </xdr:from>
    <xdr:to>
      <xdr:col>15</xdr:col>
      <xdr:colOff>101600</xdr:colOff>
      <xdr:row>94</xdr:row>
      <xdr:rowOff>124510</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13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141037</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5914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138331</xdr:rowOff>
    </xdr:from>
    <xdr:to>
      <xdr:col>10</xdr:col>
      <xdr:colOff>165100</xdr:colOff>
      <xdr:row>94</xdr:row>
      <xdr:rowOff>68481</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083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85008</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19795" y="15858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156916</xdr:rowOff>
    </xdr:from>
    <xdr:to>
      <xdr:col>6</xdr:col>
      <xdr:colOff>38100</xdr:colOff>
      <xdr:row>95</xdr:row>
      <xdr:rowOff>87066</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273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103593</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604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41221</xdr:rowOff>
    </xdr:from>
    <xdr:to>
      <xdr:col>54</xdr:col>
      <xdr:colOff>189865</xdr:colOff>
      <xdr:row>38</xdr:row>
      <xdr:rowOff>143996</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184721"/>
          <a:ext cx="1270" cy="1474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147823</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662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143996</xdr:rowOff>
    </xdr:from>
    <xdr:to>
      <xdr:col>55</xdr:col>
      <xdr:colOff>88900</xdr:colOff>
      <xdr:row>38</xdr:row>
      <xdr:rowOff>143996</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659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159348</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4959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41221</xdr:rowOff>
    </xdr:from>
    <xdr:to>
      <xdr:col>55</xdr:col>
      <xdr:colOff>88900</xdr:colOff>
      <xdr:row>30</xdr:row>
      <xdr:rowOff>41221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184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166219</xdr:rowOff>
    </xdr:from>
    <xdr:to>
      <xdr:col>55</xdr:col>
      <xdr:colOff>0</xdr:colOff>
      <xdr:row>38</xdr:row>
      <xdr:rowOff>42635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639300" y="6509869"/>
          <a:ext cx="838200" cy="47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81546</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0822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58669</xdr:rowOff>
    </xdr:from>
    <xdr:to>
      <xdr:col>55</xdr:col>
      <xdr:colOff>50800</xdr:colOff>
      <xdr:row>36</xdr:row>
      <xdr:rowOff>160269</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2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137497</xdr:rowOff>
    </xdr:from>
    <xdr:to>
      <xdr:col>50</xdr:col>
      <xdr:colOff>114300</xdr:colOff>
      <xdr:row>37</xdr:row>
      <xdr:rowOff>166219</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8750300" y="6481147"/>
          <a:ext cx="889000" cy="28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108137</xdr:rowOff>
    </xdr:from>
    <xdr:to>
      <xdr:col>50</xdr:col>
      <xdr:colOff>165100</xdr:colOff>
      <xdr:row>37</xdr:row>
      <xdr:rowOff>38287</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280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54814</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6055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137497</xdr:rowOff>
    </xdr:from>
    <xdr:to>
      <xdr:col>45</xdr:col>
      <xdr:colOff>177800</xdr:colOff>
      <xdr:row>38</xdr:row>
      <xdr:rowOff>46886</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481147"/>
          <a:ext cx="889000" cy="80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139649</xdr:rowOff>
    </xdr:from>
    <xdr:to>
      <xdr:col>46</xdr:col>
      <xdr:colOff>38100</xdr:colOff>
      <xdr:row>37</xdr:row>
      <xdr:rowOff>69799</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11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86326</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50795" y="6087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19955</xdr:rowOff>
    </xdr:from>
    <xdr:to>
      <xdr:col>41</xdr:col>
      <xdr:colOff>50800</xdr:colOff>
      <xdr:row>38</xdr:row>
      <xdr:rowOff>46886</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6972300" y="6363605"/>
          <a:ext cx="889000" cy="198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2915</xdr:rowOff>
    </xdr:from>
    <xdr:to>
      <xdr:col>41</xdr:col>
      <xdr:colOff>101600</xdr:colOff>
      <xdr:row>37</xdr:row>
      <xdr:rowOff>104515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346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121042</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6121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11932</xdr:rowOff>
    </xdr:from>
    <xdr:to>
      <xdr:col>36</xdr:col>
      <xdr:colOff>165100</xdr:colOff>
      <xdr:row>36</xdr:row>
      <xdr:rowOff>113532</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184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130059</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5959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163285</xdr:rowOff>
    </xdr:from>
    <xdr:to>
      <xdr:col>55</xdr:col>
      <xdr:colOff>50800</xdr:colOff>
      <xdr:row>38</xdr:row>
      <xdr:rowOff>93435</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506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78212</xdr:rowOff>
    </xdr:from>
    <xdr:ext cx="599010"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421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115419</xdr:rowOff>
    </xdr:from>
    <xdr:to>
      <xdr:col>50</xdr:col>
      <xdr:colOff>165100</xdr:colOff>
      <xdr:row>38</xdr:row>
      <xdr:rowOff>45569</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459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36696</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6551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86697</xdr:rowOff>
    </xdr:from>
    <xdr:to>
      <xdr:col>46</xdr:col>
      <xdr:colOff>38100</xdr:colOff>
      <xdr:row>38</xdr:row>
      <xdr:rowOff>16847</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430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7974</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50795" y="6523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167536</xdr:rowOff>
    </xdr:from>
    <xdr:to>
      <xdr:col>41</xdr:col>
      <xdr:colOff>101600</xdr:colOff>
      <xdr:row>38</xdr:row>
      <xdr:rowOff>97686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51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88813</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61795" y="6603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140605</xdr:rowOff>
    </xdr:from>
    <xdr:to>
      <xdr:col>36</xdr:col>
      <xdr:colOff>165100</xdr:colOff>
      <xdr:row>37</xdr:row>
      <xdr:rowOff>70755</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312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61882</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6405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137633</xdr:rowOff>
    </xdr:from>
    <xdr:to>
      <xdr:col>54</xdr:col>
      <xdr:colOff>189865</xdr:colOff>
      <xdr:row>59</xdr:row>
      <xdr:rowOff>22999</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881583"/>
          <a:ext cx="1270" cy="1256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26826</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142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22999</xdr:rowOff>
    </xdr:from>
    <xdr:to>
      <xdr:col>55</xdr:col>
      <xdr:colOff>88900</xdr:colOff>
      <xdr:row>59</xdr:row>
      <xdr:rowOff>22999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138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84310</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65681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1,677,713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137633</xdr:rowOff>
    </xdr:from>
    <xdr:to>
      <xdr:col>55</xdr:col>
      <xdr:colOff>88900</xdr:colOff>
      <xdr:row>51</xdr:row>
      <xdr:rowOff>137633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881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134488</xdr:rowOff>
    </xdr:from>
    <xdr:to>
      <xdr:col>55</xdr:col>
      <xdr:colOff>0</xdr:colOff>
      <xdr:row>58</xdr:row>
      <xdr:rowOff>137182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10078588"/>
          <a:ext cx="838200" cy="2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136279</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7374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113402</xdr:rowOff>
    </xdr:from>
    <xdr:to>
      <xdr:col>55</xdr:col>
      <xdr:colOff>50800</xdr:colOff>
      <xdr:row>58</xdr:row>
      <xdr:rowOff>43552</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886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137182</xdr:rowOff>
    </xdr:from>
    <xdr:to>
      <xdr:col>50</xdr:col>
      <xdr:colOff>114300</xdr:colOff>
      <xdr:row>58</xdr:row>
      <xdr:rowOff>144032</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10081282"/>
          <a:ext cx="889000" cy="6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111500</xdr:rowOff>
    </xdr:from>
    <xdr:to>
      <xdr:col>50</xdr:col>
      <xdr:colOff>165100</xdr:colOff>
      <xdr:row>58</xdr:row>
      <xdr:rowOff>41650</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88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58177</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9659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136299</xdr:rowOff>
    </xdr:from>
    <xdr:to>
      <xdr:col>45</xdr:col>
      <xdr:colOff>177800</xdr:colOff>
      <xdr:row>58</xdr:row>
      <xdr:rowOff>144032</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10080399"/>
          <a:ext cx="889000" cy="7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121471</xdr:rowOff>
    </xdr:from>
    <xdr:to>
      <xdr:col>46</xdr:col>
      <xdr:colOff>38100</xdr:colOff>
      <xdr:row>58</xdr:row>
      <xdr:rowOff>51621</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894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68148</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9669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136299</xdr:rowOff>
    </xdr:from>
    <xdr:to>
      <xdr:col>41</xdr:col>
      <xdr:colOff>50800</xdr:colOff>
      <xdr:row>58</xdr:row>
      <xdr:rowOff>160537</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10080399"/>
          <a:ext cx="889000" cy="2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125120</xdr:rowOff>
    </xdr:from>
    <xdr:to>
      <xdr:col>41</xdr:col>
      <xdr:colOff>101600</xdr:colOff>
      <xdr:row>58</xdr:row>
      <xdr:rowOff>55270</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89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71797</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9672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107162</xdr:rowOff>
    </xdr:from>
    <xdr:to>
      <xdr:col>36</xdr:col>
      <xdr:colOff>165100</xdr:colOff>
      <xdr:row>58</xdr:row>
      <xdr:rowOff>37312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879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53839</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9655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83688</xdr:rowOff>
    </xdr:from>
    <xdr:to>
      <xdr:col>55</xdr:col>
      <xdr:colOff>50800</xdr:colOff>
      <xdr:row>59</xdr:row>
      <xdr:rowOff>13838</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10027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170065</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942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86382</xdr:rowOff>
    </xdr:from>
    <xdr:to>
      <xdr:col>50</xdr:col>
      <xdr:colOff>165100</xdr:colOff>
      <xdr:row>59</xdr:row>
      <xdr:rowOff>16532</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10030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7659</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10123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93232</xdr:rowOff>
    </xdr:from>
    <xdr:to>
      <xdr:col>46</xdr:col>
      <xdr:colOff>38100</xdr:colOff>
      <xdr:row>59</xdr:row>
      <xdr:rowOff>23382</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10037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14509</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10130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85499</xdr:rowOff>
    </xdr:from>
    <xdr:to>
      <xdr:col>41</xdr:col>
      <xdr:colOff>101600</xdr:colOff>
      <xdr:row>59</xdr:row>
      <xdr:rowOff>15649</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10029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6776</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10122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109737</xdr:rowOff>
    </xdr:from>
    <xdr:to>
      <xdr:col>36</xdr:col>
      <xdr:colOff>165100</xdr:colOff>
      <xdr:row>59</xdr:row>
      <xdr:rowOff>39887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10053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31014</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10146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139998</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141498"/>
          <a:ext cx="1270" cy="1447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86675</xdr:rowOff>
    </xdr:from>
    <xdr:ext cx="690189"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9167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139998</xdr:rowOff>
    </xdr:from>
    <xdr:to>
      <xdr:col>55</xdr:col>
      <xdr:colOff>88900</xdr:colOff>
      <xdr:row>70</xdr:row>
      <xdr:rowOff>139998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141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44079</xdr:rowOff>
    </xdr:from>
    <xdr:to>
      <xdr:col>55</xdr:col>
      <xdr:colOff>0</xdr:colOff>
      <xdr:row>79</xdr:row>
      <xdr:rowOff>44411</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588629"/>
          <a:ext cx="838200" cy="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98768</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3004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75891</xdr:rowOff>
    </xdr:from>
    <xdr:to>
      <xdr:col>55</xdr:col>
      <xdr:colOff>50800</xdr:colOff>
      <xdr:row>79</xdr:row>
      <xdr:rowOff>6041</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448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44411</xdr:rowOff>
    </xdr:from>
    <xdr:to>
      <xdr:col>50</xdr:col>
      <xdr:colOff>114300</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3588961"/>
          <a:ext cx="889000" cy="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76056</xdr:rowOff>
    </xdr:from>
    <xdr:to>
      <xdr:col>50</xdr:col>
      <xdr:colOff>165100</xdr:colOff>
      <xdr:row>79</xdr:row>
      <xdr:rowOff>6206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449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22733</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224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15632</xdr:rowOff>
    </xdr:from>
    <xdr:to>
      <xdr:col>45</xdr:col>
      <xdr:colOff>177800</xdr:colOff>
      <xdr:row>79</xdr:row>
      <xdr:rowOff>44450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560182"/>
          <a:ext cx="889000" cy="28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65867</xdr:rowOff>
    </xdr:from>
    <xdr:to>
      <xdr:col>46</xdr:col>
      <xdr:colOff>38100</xdr:colOff>
      <xdr:row>78</xdr:row>
      <xdr:rowOff>167467</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38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12544</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214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15632</xdr:rowOff>
    </xdr:from>
    <xdr:to>
      <xdr:col>41</xdr:col>
      <xdr:colOff>50800</xdr:colOff>
      <xdr:row>79</xdr:row>
      <xdr:rowOff>42655</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3560182"/>
          <a:ext cx="889000" cy="27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79440</xdr:rowOff>
    </xdr:from>
    <xdr:to>
      <xdr:col>41</xdr:col>
      <xdr:colOff>101600</xdr:colOff>
      <xdr:row>79</xdr:row>
      <xdr:rowOff>9590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4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26117</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227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64021</xdr:rowOff>
    </xdr:from>
    <xdr:to>
      <xdr:col>36</xdr:col>
      <xdr:colOff>165100</xdr:colOff>
      <xdr:row>78</xdr:row>
      <xdr:rowOff>165621</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437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10698</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21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164729</xdr:rowOff>
    </xdr:from>
    <xdr:to>
      <xdr:col>55</xdr:col>
      <xdr:colOff>50800</xdr:colOff>
      <xdr:row>79</xdr:row>
      <xdr:rowOff>94879</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537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79656</xdr:rowOff>
    </xdr:from>
    <xdr:ext cx="378565"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4527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165061</xdr:rowOff>
    </xdr:from>
    <xdr:to>
      <xdr:col>50</xdr:col>
      <xdr:colOff>165100</xdr:colOff>
      <xdr:row>79</xdr:row>
      <xdr:rowOff>95211</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53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79</xdr:row>
      <xdr:rowOff>86338</xdr:rowOff>
    </xdr:from>
    <xdr:ext cx="313932"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82333" y="136308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165100</xdr:rowOff>
    </xdr:from>
    <xdr:to>
      <xdr:col>46</xdr:col>
      <xdr:colOff>38100</xdr:colOff>
      <xdr:row>79</xdr:row>
      <xdr:rowOff>95250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79</xdr:row>
      <xdr:rowOff>86377</xdr:rowOff>
    </xdr:from>
    <xdr:ext cx="249299"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625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136282</xdr:rowOff>
    </xdr:from>
    <xdr:to>
      <xdr:col>41</xdr:col>
      <xdr:colOff>101600</xdr:colOff>
      <xdr:row>79</xdr:row>
      <xdr:rowOff>66432</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50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57559</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94111" y="13602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163305</xdr:rowOff>
    </xdr:from>
    <xdr:to>
      <xdr:col>36</xdr:col>
      <xdr:colOff>165100</xdr:colOff>
      <xdr:row>79</xdr:row>
      <xdr:rowOff>93455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536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84582</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37428" y="13629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69783</xdr:rowOff>
    </xdr:from>
    <xdr:to>
      <xdr:col>54</xdr:col>
      <xdr:colOff>189865</xdr:colOff>
      <xdr:row>99</xdr:row>
      <xdr:rowOff>44450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671733"/>
          <a:ext cx="1270" cy="1346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48277</xdr:rowOff>
    </xdr:from>
    <xdr:ext cx="249299"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44450</xdr:rowOff>
    </xdr:from>
    <xdr:to>
      <xdr:col>55</xdr:col>
      <xdr:colOff>88900</xdr:colOff>
      <xdr:row>99</xdr:row>
      <xdr:rowOff>44450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16460</xdr:rowOff>
    </xdr:from>
    <xdr:ext cx="690189"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4469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69783</xdr:rowOff>
    </xdr:from>
    <xdr:to>
      <xdr:col>55</xdr:col>
      <xdr:colOff>88900</xdr:colOff>
      <xdr:row>91</xdr:row>
      <xdr:rowOff>69783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671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91184</xdr:rowOff>
    </xdr:from>
    <xdr:to>
      <xdr:col>55</xdr:col>
      <xdr:colOff>0</xdr:colOff>
      <xdr:row>98</xdr:row>
      <xdr:rowOff>98735</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9639300" y="16893284"/>
          <a:ext cx="838200" cy="7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129836</xdr:rowOff>
    </xdr:from>
    <xdr:ext cx="599010"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5890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106959</xdr:rowOff>
    </xdr:from>
    <xdr:to>
      <xdr:col>55</xdr:col>
      <xdr:colOff>50800</xdr:colOff>
      <xdr:row>98</xdr:row>
      <xdr:rowOff>37109</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73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98735</xdr:rowOff>
    </xdr:from>
    <xdr:to>
      <xdr:col>50</xdr:col>
      <xdr:colOff>114300</xdr:colOff>
      <xdr:row>98</xdr:row>
      <xdr:rowOff>105832</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8750300" y="16900835"/>
          <a:ext cx="889000" cy="7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105231</xdr:rowOff>
    </xdr:from>
    <xdr:to>
      <xdr:col>50</xdr:col>
      <xdr:colOff>165100</xdr:colOff>
      <xdr:row>98</xdr:row>
      <xdr:rowOff>35381</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735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51908</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39795" y="16511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105832</xdr:rowOff>
    </xdr:from>
    <xdr:to>
      <xdr:col>45</xdr:col>
      <xdr:colOff>177800</xdr:colOff>
      <xdr:row>98</xdr:row>
      <xdr:rowOff>125457</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7861300" y="16907932"/>
          <a:ext cx="889000" cy="19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132541</xdr:rowOff>
    </xdr:from>
    <xdr:to>
      <xdr:col>46</xdr:col>
      <xdr:colOff>38100</xdr:colOff>
      <xdr:row>98</xdr:row>
      <xdr:rowOff>62691</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763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79218</xdr:rowOff>
    </xdr:from>
    <xdr:ext cx="59901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50795" y="16538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125457</xdr:rowOff>
    </xdr:from>
    <xdr:to>
      <xdr:col>41</xdr:col>
      <xdr:colOff>50800</xdr:colOff>
      <xdr:row>98</xdr:row>
      <xdr:rowOff>140612</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6972300" y="16927557"/>
          <a:ext cx="889000" cy="15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147174</xdr:rowOff>
    </xdr:from>
    <xdr:to>
      <xdr:col>41</xdr:col>
      <xdr:colOff>101600</xdr:colOff>
      <xdr:row>98</xdr:row>
      <xdr:rowOff>77324</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777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93851</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61795" y="16553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108068</xdr:rowOff>
    </xdr:from>
    <xdr:to>
      <xdr:col>36</xdr:col>
      <xdr:colOff>165100</xdr:colOff>
      <xdr:row>98</xdr:row>
      <xdr:rowOff>38218</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73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54745</xdr:rowOff>
    </xdr:from>
    <xdr:ext cx="59901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672795" y="1651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40384</xdr:rowOff>
    </xdr:from>
    <xdr:to>
      <xdr:col>55</xdr:col>
      <xdr:colOff>50800</xdr:colOff>
      <xdr:row>98</xdr:row>
      <xdr:rowOff>141984</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842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126761</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757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47935</xdr:rowOff>
    </xdr:from>
    <xdr:to>
      <xdr:col>50</xdr:col>
      <xdr:colOff>165100</xdr:colOff>
      <xdr:row>98</xdr:row>
      <xdr:rowOff>149535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85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140662</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6942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55032</xdr:rowOff>
    </xdr:from>
    <xdr:to>
      <xdr:col>46</xdr:col>
      <xdr:colOff>38100</xdr:colOff>
      <xdr:row>98</xdr:row>
      <xdr:rowOff>156632</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857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147759</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6949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74657</xdr:rowOff>
    </xdr:from>
    <xdr:to>
      <xdr:col>41</xdr:col>
      <xdr:colOff>101600</xdr:colOff>
      <xdr:row>99</xdr:row>
      <xdr:rowOff>4807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8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167384</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6969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89812</xdr:rowOff>
    </xdr:from>
    <xdr:to>
      <xdr:col>36</xdr:col>
      <xdr:colOff>165100</xdr:colOff>
      <xdr:row>99</xdr:row>
      <xdr:rowOff>19962</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891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11089</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984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29</xdr:row>
      <xdr:rowOff>92727</xdr:rowOff>
    </xdr:from>
    <xdr:ext cx="685572"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760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103759</xdr:rowOff>
    </xdr:from>
    <xdr:to>
      <xdr:col>85</xdr:col>
      <xdr:colOff>126364</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247259"/>
          <a:ext cx="1269" cy="1483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70809</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7573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50436</xdr:rowOff>
    </xdr:from>
    <xdr:ext cx="690189"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0224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1,168,300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103759</xdr:rowOff>
    </xdr:from>
    <xdr:to>
      <xdr:col>86</xdr:col>
      <xdr:colOff>25400</xdr:colOff>
      <xdr:row>30</xdr:row>
      <xdr:rowOff>103759</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247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41607</xdr:rowOff>
    </xdr:from>
    <xdr:to>
      <xdr:col>85</xdr:col>
      <xdr:colOff>127000</xdr:colOff>
      <xdr:row>39</xdr:row>
      <xdr:rowOff>44379</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728157"/>
          <a:ext cx="838200" cy="2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159709</xdr:rowOff>
    </xdr:from>
    <xdr:ext cx="534377"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503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136832</xdr:rowOff>
    </xdr:from>
    <xdr:to>
      <xdr:col>85</xdr:col>
      <xdr:colOff>177800</xdr:colOff>
      <xdr:row>39</xdr:row>
      <xdr:rowOff>66982</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65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23663</xdr:rowOff>
    </xdr:from>
    <xdr:to>
      <xdr:col>81</xdr:col>
      <xdr:colOff>50800</xdr:colOff>
      <xdr:row>39</xdr:row>
      <xdr:rowOff>41607</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710213"/>
          <a:ext cx="889000" cy="17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132548</xdr:rowOff>
    </xdr:from>
    <xdr:to>
      <xdr:col>81</xdr:col>
      <xdr:colOff>101600</xdr:colOff>
      <xdr:row>39</xdr:row>
      <xdr:rowOff>62698</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647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79225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14111" y="6422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23663</xdr:rowOff>
    </xdr:from>
    <xdr:to>
      <xdr:col>76</xdr:col>
      <xdr:colOff>114300</xdr:colOff>
      <xdr:row>39</xdr:row>
      <xdr:rowOff>44379</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3703300" y="6710213"/>
          <a:ext cx="889000" cy="20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131738</xdr:rowOff>
    </xdr:from>
    <xdr:to>
      <xdr:col>76</xdr:col>
      <xdr:colOff>165100</xdr:colOff>
      <xdr:row>39</xdr:row>
      <xdr:rowOff>61888</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64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78415</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25111" y="6422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36137</xdr:rowOff>
    </xdr:from>
    <xdr:to>
      <xdr:col>71</xdr:col>
      <xdr:colOff>177800</xdr:colOff>
      <xdr:row>39</xdr:row>
      <xdr:rowOff>44379</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722687"/>
          <a:ext cx="889000" cy="8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133103</xdr:rowOff>
    </xdr:from>
    <xdr:to>
      <xdr:col>72</xdr:col>
      <xdr:colOff>38100</xdr:colOff>
      <xdr:row>39</xdr:row>
      <xdr:rowOff>63253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64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79779</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42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135147</xdr:rowOff>
    </xdr:from>
    <xdr:to>
      <xdr:col>67</xdr:col>
      <xdr:colOff>101600</xdr:colOff>
      <xdr:row>39</xdr:row>
      <xdr:rowOff>65297</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650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81824</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47111" y="6425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165029</xdr:rowOff>
    </xdr:from>
    <xdr:to>
      <xdr:col>85</xdr:col>
      <xdr:colOff>177800</xdr:colOff>
      <xdr:row>39</xdr:row>
      <xdr:rowOff>95179</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80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115259</xdr:rowOff>
    </xdr:from>
    <xdr:ext cx="313932"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6303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162257</xdr:rowOff>
    </xdr:from>
    <xdr:to>
      <xdr:col>81</xdr:col>
      <xdr:colOff>101600</xdr:colOff>
      <xdr:row>39</xdr:row>
      <xdr:rowOff>92407</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77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83534</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46428" y="6770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144313</xdr:rowOff>
    </xdr:from>
    <xdr:to>
      <xdr:col>76</xdr:col>
      <xdr:colOff>165100</xdr:colOff>
      <xdr:row>39</xdr:row>
      <xdr:rowOff>74463</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5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65590</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325111" y="6752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165029</xdr:rowOff>
    </xdr:from>
    <xdr:to>
      <xdr:col>72</xdr:col>
      <xdr:colOff>38100</xdr:colOff>
      <xdr:row>39</xdr:row>
      <xdr:rowOff>95179</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80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86306</xdr:rowOff>
    </xdr:from>
    <xdr:ext cx="313932"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46333" y="67728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156787</xdr:rowOff>
    </xdr:from>
    <xdr:to>
      <xdr:col>67</xdr:col>
      <xdr:colOff>101600</xdr:colOff>
      <xdr:row>39</xdr:row>
      <xdr:rowOff>86937</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671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78064</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79428" y="6764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56</xdr:row>
      <xdr:rowOff>144434</xdr:rowOff>
    </xdr:from>
    <xdr:ext cx="467179"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1978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160762</xdr:rowOff>
    </xdr:from>
    <xdr:ext cx="467179"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1978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53</xdr:row>
      <xdr:rowOff>5642</xdr:rowOff>
    </xdr:from>
    <xdr:ext cx="46717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1978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51</xdr:row>
      <xdr:rowOff>21970</xdr:rowOff>
    </xdr:from>
    <xdr:ext cx="46717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1978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38299</xdr:rowOff>
    </xdr:from>
    <xdr:ext cx="46717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1978821" y="8439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69487</xdr:rowOff>
    </xdr:from>
    <xdr:to>
      <xdr:col>85</xdr:col>
      <xdr:colOff>126364</xdr:colOff>
      <xdr:row>59</xdr:row>
      <xdr:rowOff>98878</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flipV="1">
          <a:off x="16317595" y="8641987"/>
          <a:ext cx="1269" cy="1572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135217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10250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16164</xdr:rowOff>
    </xdr:from>
    <xdr:ext cx="469744"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8417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69487</xdr:rowOff>
    </xdr:from>
    <xdr:to>
      <xdr:col>86</xdr:col>
      <xdr:colOff>25400</xdr:colOff>
      <xdr:row>50</xdr:row>
      <xdr:rowOff>69487</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8641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52667</xdr:rowOff>
    </xdr:from>
    <xdr:ext cx="313932"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99676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29790</xdr:rowOff>
    </xdr:from>
    <xdr:to>
      <xdr:col>85</xdr:col>
      <xdr:colOff>177800</xdr:colOff>
      <xdr:row>59</xdr:row>
      <xdr:rowOff>131390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10145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33383</xdr:rowOff>
    </xdr:from>
    <xdr:to>
      <xdr:col>81</xdr:col>
      <xdr:colOff>101600</xdr:colOff>
      <xdr:row>59</xdr:row>
      <xdr:rowOff>134983</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10148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57</xdr:row>
      <xdr:rowOff>151510</xdr:rowOff>
    </xdr:from>
    <xdr:ext cx="313932"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24333" y="99241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35342</xdr:rowOff>
    </xdr:from>
    <xdr:to>
      <xdr:col>76</xdr:col>
      <xdr:colOff>165100</xdr:colOff>
      <xdr:row>59</xdr:row>
      <xdr:rowOff>136942</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10150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57</xdr:row>
      <xdr:rowOff>153469</xdr:rowOff>
    </xdr:from>
    <xdr:ext cx="313932"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35333" y="99261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48078</xdr:rowOff>
    </xdr:from>
    <xdr:to>
      <xdr:col>72</xdr:col>
      <xdr:colOff>38100</xdr:colOff>
      <xdr:row>59</xdr:row>
      <xdr:rowOff>149678</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59</xdr:row>
      <xdr:rowOff>8217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10123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166205</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166205</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42401</xdr:rowOff>
    </xdr:from>
    <xdr:to>
      <xdr:col>85</xdr:col>
      <xdr:colOff>126364</xdr:colOff>
      <xdr:row>78</xdr:row>
      <xdr:rowOff>160134</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215351"/>
          <a:ext cx="1269" cy="1317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163961</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53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160134</xdr:rowOff>
    </xdr:from>
    <xdr:to>
      <xdr:col>86</xdr:col>
      <xdr:colOff>25400</xdr:colOff>
      <xdr:row>78</xdr:row>
      <xdr:rowOff>160134</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533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160528</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990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42401</xdr:rowOff>
    </xdr:from>
    <xdr:to>
      <xdr:col>86</xdr:col>
      <xdr:colOff>25400</xdr:colOff>
      <xdr:row>71</xdr:row>
      <xdr:rowOff>42401</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215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1395</xdr:rowOff>
    </xdr:from>
    <xdr:to>
      <xdr:col>85</xdr:col>
      <xdr:colOff>127000</xdr:colOff>
      <xdr:row>78</xdr:row>
      <xdr:rowOff>4333</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5481300" y="13374495"/>
          <a:ext cx="838200" cy="2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18874</xdr:rowOff>
    </xdr:from>
    <xdr:ext cx="599010"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30490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167447</xdr:rowOff>
    </xdr:from>
    <xdr:to>
      <xdr:col>85</xdr:col>
      <xdr:colOff>177800</xdr:colOff>
      <xdr:row>77</xdr:row>
      <xdr:rowOff>97597</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197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4333</xdr:rowOff>
    </xdr:from>
    <xdr:to>
      <xdr:col>81</xdr:col>
      <xdr:colOff>50800</xdr:colOff>
      <xdr:row>78</xdr:row>
      <xdr:rowOff>20394</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4592300" y="13377433"/>
          <a:ext cx="889000" cy="16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7579</xdr:rowOff>
    </xdr:from>
    <xdr:to>
      <xdr:col>81</xdr:col>
      <xdr:colOff>101600</xdr:colOff>
      <xdr:row>77</xdr:row>
      <xdr:rowOff>109179</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20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125706</xdr:rowOff>
    </xdr:from>
    <xdr:ext cx="59901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181795" y="12984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4409</xdr:rowOff>
    </xdr:from>
    <xdr:to>
      <xdr:col>76</xdr:col>
      <xdr:colOff>114300</xdr:colOff>
      <xdr:row>78</xdr:row>
      <xdr:rowOff>20394</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3703300" y="13377509"/>
          <a:ext cx="889000" cy="15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10638</xdr:rowOff>
    </xdr:from>
    <xdr:to>
      <xdr:col>76</xdr:col>
      <xdr:colOff>165100</xdr:colOff>
      <xdr:row>77</xdr:row>
      <xdr:rowOff>112238</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212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128765</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292795" y="12987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171114</xdr:rowOff>
    </xdr:from>
    <xdr:to>
      <xdr:col>71</xdr:col>
      <xdr:colOff>177800</xdr:colOff>
      <xdr:row>78</xdr:row>
      <xdr:rowOff>4409</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a:off x="12814300" y="13372764"/>
          <a:ext cx="889000" cy="4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36632</xdr:rowOff>
    </xdr:from>
    <xdr:to>
      <xdr:col>72</xdr:col>
      <xdr:colOff>38100</xdr:colOff>
      <xdr:row>77</xdr:row>
      <xdr:rowOff>138232</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23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154759</xdr:rowOff>
    </xdr:from>
    <xdr:ext cx="59901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03795" y="13013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50507</xdr:rowOff>
    </xdr:from>
    <xdr:to>
      <xdr:col>67</xdr:col>
      <xdr:colOff>101600</xdr:colOff>
      <xdr:row>77</xdr:row>
      <xdr:rowOff>152107</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325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168634</xdr:rowOff>
    </xdr:from>
    <xdr:ext cx="59901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14795" y="13027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122045</xdr:rowOff>
    </xdr:from>
    <xdr:to>
      <xdr:col>85</xdr:col>
      <xdr:colOff>177800</xdr:colOff>
      <xdr:row>78</xdr:row>
      <xdr:rowOff>52195</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3323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100472</xdr:rowOff>
    </xdr:from>
    <xdr:ext cx="599010"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3302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124983</xdr:rowOff>
    </xdr:from>
    <xdr:to>
      <xdr:col>81</xdr:col>
      <xdr:colOff>101600</xdr:colOff>
      <xdr:row>78</xdr:row>
      <xdr:rowOff>55133</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3326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46260</xdr:rowOff>
    </xdr:from>
    <xdr:ext cx="599010"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181795" y="13419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141044</xdr:rowOff>
    </xdr:from>
    <xdr:to>
      <xdr:col>76</xdr:col>
      <xdr:colOff>165100</xdr:colOff>
      <xdr:row>78</xdr:row>
      <xdr:rowOff>71194</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3342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78</xdr:row>
      <xdr:rowOff>62321</xdr:rowOff>
    </xdr:from>
    <xdr:ext cx="599010"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292795" y="13435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125059</xdr:rowOff>
    </xdr:from>
    <xdr:to>
      <xdr:col>72</xdr:col>
      <xdr:colOff>38100</xdr:colOff>
      <xdr:row>78</xdr:row>
      <xdr:rowOff>55209</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3326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46336</xdr:rowOff>
    </xdr:from>
    <xdr:ext cx="599010"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03795" y="13419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120314</xdr:rowOff>
    </xdr:from>
    <xdr:to>
      <xdr:col>67</xdr:col>
      <xdr:colOff>101600</xdr:colOff>
      <xdr:row>78</xdr:row>
      <xdr:rowOff>50464</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332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41591</xdr:rowOff>
    </xdr:from>
    <xdr:ext cx="599010"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14795" y="13414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132880</xdr:rowOff>
    </xdr:from>
    <xdr:to>
      <xdr:col>85</xdr:col>
      <xdr:colOff>126364</xdr:colOff>
      <xdr:row>98</xdr:row>
      <xdr:rowOff>139619</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563380"/>
          <a:ext cx="1269" cy="1378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143446</xdr:rowOff>
    </xdr:from>
    <xdr:ext cx="313932"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55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139619</xdr:rowOff>
    </xdr:from>
    <xdr:to>
      <xdr:col>86</xdr:col>
      <xdr:colOff>25400</xdr:colOff>
      <xdr:row>98</xdr:row>
      <xdr:rowOff>139619</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41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79557</xdr:rowOff>
    </xdr:from>
    <xdr:ext cx="690189"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33860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1,507,459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132880</xdr:rowOff>
    </xdr:from>
    <xdr:to>
      <xdr:col>86</xdr:col>
      <xdr:colOff>25400</xdr:colOff>
      <xdr:row>90</xdr:row>
      <xdr:rowOff>132880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563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112869</xdr:rowOff>
    </xdr:from>
    <xdr:to>
      <xdr:col>85</xdr:col>
      <xdr:colOff>127000</xdr:colOff>
      <xdr:row>98</xdr:row>
      <xdr:rowOff>124357</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5481300" y="16914969"/>
          <a:ext cx="838200" cy="11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2398</xdr:rowOff>
    </xdr:from>
    <xdr:ext cx="599010"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6330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150971</xdr:rowOff>
    </xdr:from>
    <xdr:to>
      <xdr:col>85</xdr:col>
      <xdr:colOff>177800</xdr:colOff>
      <xdr:row>98</xdr:row>
      <xdr:rowOff>81121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781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119652</xdr:rowOff>
    </xdr:from>
    <xdr:to>
      <xdr:col>81</xdr:col>
      <xdr:colOff>50800</xdr:colOff>
      <xdr:row>98</xdr:row>
      <xdr:rowOff>124357</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4592300" y="16921752"/>
          <a:ext cx="889000" cy="4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158102</xdr:rowOff>
    </xdr:from>
    <xdr:to>
      <xdr:col>81</xdr:col>
      <xdr:colOff>101600</xdr:colOff>
      <xdr:row>98</xdr:row>
      <xdr:rowOff>88252</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788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104779</xdr:rowOff>
    </xdr:from>
    <xdr:ext cx="59901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181795" y="16563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107831</xdr:rowOff>
    </xdr:from>
    <xdr:to>
      <xdr:col>76</xdr:col>
      <xdr:colOff>114300</xdr:colOff>
      <xdr:row>98</xdr:row>
      <xdr:rowOff>119652</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3703300" y="16909931"/>
          <a:ext cx="889000" cy="11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151967</xdr:rowOff>
    </xdr:from>
    <xdr:to>
      <xdr:col>76</xdr:col>
      <xdr:colOff>165100</xdr:colOff>
      <xdr:row>98</xdr:row>
      <xdr:rowOff>82117</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82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98644</xdr:rowOff>
    </xdr:from>
    <xdr:ext cx="59901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292795" y="16557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107831</xdr:rowOff>
    </xdr:from>
    <xdr:to>
      <xdr:col>71</xdr:col>
      <xdr:colOff>177800</xdr:colOff>
      <xdr:row>98</xdr:row>
      <xdr:rowOff>130428</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909931"/>
          <a:ext cx="889000" cy="22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138706</xdr:rowOff>
    </xdr:from>
    <xdr:to>
      <xdr:col>72</xdr:col>
      <xdr:colOff>38100</xdr:colOff>
      <xdr:row>98</xdr:row>
      <xdr:rowOff>68856</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769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85383</xdr:rowOff>
    </xdr:from>
    <xdr:ext cx="59901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03795" y="16544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15325</xdr:rowOff>
    </xdr:from>
    <xdr:to>
      <xdr:col>67</xdr:col>
      <xdr:colOff>101600</xdr:colOff>
      <xdr:row>98</xdr:row>
      <xdr:rowOff>116925</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81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133452</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59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62069</xdr:rowOff>
    </xdr:from>
    <xdr:to>
      <xdr:col>85</xdr:col>
      <xdr:colOff>177800</xdr:colOff>
      <xdr:row>98</xdr:row>
      <xdr:rowOff>163669</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864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148446</xdr:rowOff>
    </xdr:from>
    <xdr:ext cx="534377"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779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73557</xdr:rowOff>
    </xdr:from>
    <xdr:to>
      <xdr:col>81</xdr:col>
      <xdr:colOff>101600</xdr:colOff>
      <xdr:row>99</xdr:row>
      <xdr:rowOff>3707</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875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166284</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968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68852</xdr:rowOff>
    </xdr:from>
    <xdr:to>
      <xdr:col>76</xdr:col>
      <xdr:colOff>165100</xdr:colOff>
      <xdr:row>98</xdr:row>
      <xdr:rowOff>170452</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870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161579</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6963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57031</xdr:rowOff>
    </xdr:from>
    <xdr:to>
      <xdr:col>72</xdr:col>
      <xdr:colOff>38100</xdr:colOff>
      <xdr:row>98</xdr:row>
      <xdr:rowOff>158631</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859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149758</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951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79628</xdr:rowOff>
    </xdr:from>
    <xdr:to>
      <xdr:col>67</xdr:col>
      <xdr:colOff>101600</xdr:colOff>
      <xdr:row>99</xdr:row>
      <xdr:rowOff>9778</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881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905</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47111" y="16974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投資及び出資金グラフ枠">
          <a:extLst>
            <a:ext uri="{FF2B5EF4-FFF2-40B4-BE49-F238E27FC236}">
              <a16:creationId xmlns:a16="http://schemas.microsoft.com/office/drawing/2014/main" id="{00000000-0008-0000-06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55004</xdr:rowOff>
    </xdr:from>
    <xdr:to>
      <xdr:col>116</xdr:col>
      <xdr:colOff>62864</xdr:colOff>
      <xdr:row>39</xdr:row>
      <xdr:rowOff>98878</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2159595" y="5369954"/>
          <a:ext cx="1269" cy="14154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4" name="投資及び出資金最小値テキスト">
          <a:extLst>
            <a:ext uri="{FF2B5EF4-FFF2-40B4-BE49-F238E27FC236}">
              <a16:creationId xmlns:a16="http://schemas.microsoft.com/office/drawing/2014/main" id="{00000000-0008-0000-0600-0000E8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1681</xdr:rowOff>
    </xdr:from>
    <xdr:ext cx="534377" cy="259045"/>
    <xdr:sp macro="" textlink="">
      <xdr:nvSpPr>
        <xdr:cNvPr id="746" name="投資及び出資金最大値テキスト">
          <a:extLst>
            <a:ext uri="{FF2B5EF4-FFF2-40B4-BE49-F238E27FC236}">
              <a16:creationId xmlns:a16="http://schemas.microsoft.com/office/drawing/2014/main" id="{00000000-0008-0000-0600-0000EA020000}"/>
            </a:ext>
          </a:extLst>
        </xdr:cNvPr>
        <xdr:cNvSpPr txBox="1"/>
      </xdr:nvSpPr>
      <xdr:spPr>
        <a:xfrm>
          <a:off x="22212300" y="5145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55004</xdr:rowOff>
    </xdr:from>
    <xdr:to>
      <xdr:col>116</xdr:col>
      <xdr:colOff>152400</xdr:colOff>
      <xdr:row>31</xdr:row>
      <xdr:rowOff>55004</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2072600" y="5369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95629</xdr:rowOff>
    </xdr:from>
    <xdr:to>
      <xdr:col>116</xdr:col>
      <xdr:colOff>63500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1323300" y="6782179"/>
          <a:ext cx="838200" cy="3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112104</xdr:rowOff>
    </xdr:from>
    <xdr:ext cx="469744" cy="259045"/>
    <xdr:sp macro="" textlink="">
      <xdr:nvSpPr>
        <xdr:cNvPr id="749" name="投資及び出資金平均値テキスト">
          <a:extLst>
            <a:ext uri="{FF2B5EF4-FFF2-40B4-BE49-F238E27FC236}">
              <a16:creationId xmlns:a16="http://schemas.microsoft.com/office/drawing/2014/main" id="{00000000-0008-0000-0600-0000ED020000}"/>
            </a:ext>
          </a:extLst>
        </xdr:cNvPr>
        <xdr:cNvSpPr txBox="1"/>
      </xdr:nvSpPr>
      <xdr:spPr>
        <a:xfrm>
          <a:off x="22212300" y="64557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89226</xdr:rowOff>
    </xdr:from>
    <xdr:to>
      <xdr:col>116</xdr:col>
      <xdr:colOff>114300</xdr:colOff>
      <xdr:row>39</xdr:row>
      <xdr:rowOff>19376</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2110700" y="6604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71136</xdr:rowOff>
    </xdr:from>
    <xdr:to>
      <xdr:col>111</xdr:col>
      <xdr:colOff>177800</xdr:colOff>
      <xdr:row>39</xdr:row>
      <xdr:rowOff>95629</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20434300" y="6757686"/>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160827</xdr:rowOff>
    </xdr:from>
    <xdr:to>
      <xdr:col>112</xdr:col>
      <xdr:colOff>38100</xdr:colOff>
      <xdr:row>39</xdr:row>
      <xdr:rowOff>90977</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21272500" y="6675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107504</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088428" y="6451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71136</xdr:rowOff>
    </xdr:from>
    <xdr:to>
      <xdr:col>107</xdr:col>
      <xdr:colOff>50800</xdr:colOff>
      <xdr:row>39</xdr:row>
      <xdr:rowOff>98878</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flipV="1">
          <a:off x="19545300" y="6757686"/>
          <a:ext cx="889000" cy="27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3077</xdr:rowOff>
    </xdr:from>
    <xdr:to>
      <xdr:col>107</xdr:col>
      <xdr:colOff>101600</xdr:colOff>
      <xdr:row>39</xdr:row>
      <xdr:rowOff>104677</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0383500" y="6689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121204</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199428" y="6464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81505</xdr:rowOff>
    </xdr:from>
    <xdr:to>
      <xdr:col>102</xdr:col>
      <xdr:colOff>114300</xdr:colOff>
      <xdr:row>39</xdr:row>
      <xdr:rowOff>98878</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a:off x="18656300" y="6768055"/>
          <a:ext cx="8890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7257</xdr:rowOff>
    </xdr:from>
    <xdr:to>
      <xdr:col>102</xdr:col>
      <xdr:colOff>165100</xdr:colOff>
      <xdr:row>39</xdr:row>
      <xdr:rowOff>108857</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9494500" y="6693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125384</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10428" y="6469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7437</xdr:rowOff>
    </xdr:from>
    <xdr:to>
      <xdr:col>98</xdr:col>
      <xdr:colOff>38100</xdr:colOff>
      <xdr:row>39</xdr:row>
      <xdr:rowOff>109037</xdr:rowOff>
    </xdr:to>
    <xdr:sp macro="" textlink="">
      <xdr:nvSpPr>
        <xdr:cNvPr id="760" name="フローチャート: 判断 759">
          <a:extLst>
            <a:ext uri="{FF2B5EF4-FFF2-40B4-BE49-F238E27FC236}">
              <a16:creationId xmlns:a16="http://schemas.microsoft.com/office/drawing/2014/main" id="{00000000-0008-0000-0600-0000F8020000}"/>
            </a:ext>
          </a:extLst>
        </xdr:cNvPr>
        <xdr:cNvSpPr/>
      </xdr:nvSpPr>
      <xdr:spPr>
        <a:xfrm>
          <a:off x="18605500" y="6693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125564</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21428" y="6469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8" name="投資及び出資金該当値テキスト">
          <a:extLst>
            <a:ext uri="{FF2B5EF4-FFF2-40B4-BE49-F238E27FC236}">
              <a16:creationId xmlns:a16="http://schemas.microsoft.com/office/drawing/2014/main" id="{00000000-0008-0000-0600-00000003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44829</xdr:rowOff>
    </xdr:from>
    <xdr:to>
      <xdr:col>112</xdr:col>
      <xdr:colOff>38100</xdr:colOff>
      <xdr:row>39</xdr:row>
      <xdr:rowOff>146429</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1272500" y="6731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137556</xdr:rowOff>
    </xdr:from>
    <xdr:ext cx="378565"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1134017" y="68241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20336</xdr:rowOff>
    </xdr:from>
    <xdr:to>
      <xdr:col>107</xdr:col>
      <xdr:colOff>101600</xdr:colOff>
      <xdr:row>39</xdr:row>
      <xdr:rowOff>121936</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20383500" y="6706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113063</xdr:rowOff>
    </xdr:from>
    <xdr:ext cx="469744"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20199428" y="6799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30705</xdr:rowOff>
    </xdr:from>
    <xdr:to>
      <xdr:col>98</xdr:col>
      <xdr:colOff>38100</xdr:colOff>
      <xdr:row>39</xdr:row>
      <xdr:rowOff>132305</xdr:rowOff>
    </xdr:to>
    <xdr:sp macro="" textlink="">
      <xdr:nvSpPr>
        <xdr:cNvPr id="775" name="楕円 774">
          <a:extLst>
            <a:ext uri="{FF2B5EF4-FFF2-40B4-BE49-F238E27FC236}">
              <a16:creationId xmlns:a16="http://schemas.microsoft.com/office/drawing/2014/main" id="{00000000-0008-0000-0600-000007030000}"/>
            </a:ext>
          </a:extLst>
        </xdr:cNvPr>
        <xdr:cNvSpPr/>
      </xdr:nvSpPr>
      <xdr:spPr>
        <a:xfrm>
          <a:off x="18605500" y="6717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123432</xdr:rowOff>
    </xdr:from>
    <xdr:ext cx="469744"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421428" y="6809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貸付金グラフ枠">
          <a:extLst>
            <a:ext uri="{FF2B5EF4-FFF2-40B4-BE49-F238E27FC236}">
              <a16:creationId xmlns:a16="http://schemas.microsoft.com/office/drawing/2014/main" id="{00000000-0008-0000-0600-00001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40742</xdr:rowOff>
    </xdr:from>
    <xdr:to>
      <xdr:col>116</xdr:col>
      <xdr:colOff>62864</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22159595" y="8784692"/>
          <a:ext cx="1269" cy="1375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1" name="貸付金最小値テキスト">
          <a:extLst>
            <a:ext uri="{FF2B5EF4-FFF2-40B4-BE49-F238E27FC236}">
              <a16:creationId xmlns:a16="http://schemas.microsoft.com/office/drawing/2014/main" id="{00000000-0008-0000-0600-000021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158869</xdr:rowOff>
    </xdr:from>
    <xdr:ext cx="599010" cy="259045"/>
    <xdr:sp macro="" textlink="">
      <xdr:nvSpPr>
        <xdr:cNvPr id="803" name="貸付金最大値テキスト">
          <a:extLst>
            <a:ext uri="{FF2B5EF4-FFF2-40B4-BE49-F238E27FC236}">
              <a16:creationId xmlns:a16="http://schemas.microsoft.com/office/drawing/2014/main" id="{00000000-0008-0000-0600-000023030000}"/>
            </a:ext>
          </a:extLst>
        </xdr:cNvPr>
        <xdr:cNvSpPr txBox="1"/>
      </xdr:nvSpPr>
      <xdr:spPr>
        <a:xfrm>
          <a:off x="22212300" y="8559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40742</xdr:rowOff>
    </xdr:from>
    <xdr:to>
      <xdr:col>116</xdr:col>
      <xdr:colOff>152400</xdr:colOff>
      <xdr:row>51</xdr:row>
      <xdr:rowOff>40742</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2072600" y="878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146418</xdr:rowOff>
    </xdr:from>
    <xdr:to>
      <xdr:col>116</xdr:col>
      <xdr:colOff>63500</xdr:colOff>
      <xdr:row>58</xdr:row>
      <xdr:rowOff>147854</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21323300" y="10090518"/>
          <a:ext cx="838200" cy="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76369</xdr:rowOff>
    </xdr:from>
    <xdr:ext cx="469744" cy="259045"/>
    <xdr:sp macro="" textlink="">
      <xdr:nvSpPr>
        <xdr:cNvPr id="806" name="貸付金平均値テキスト">
          <a:extLst>
            <a:ext uri="{FF2B5EF4-FFF2-40B4-BE49-F238E27FC236}">
              <a16:creationId xmlns:a16="http://schemas.microsoft.com/office/drawing/2014/main" id="{00000000-0008-0000-0600-000026030000}"/>
            </a:ext>
          </a:extLst>
        </xdr:cNvPr>
        <xdr:cNvSpPr txBox="1"/>
      </xdr:nvSpPr>
      <xdr:spPr>
        <a:xfrm>
          <a:off x="22212300" y="98490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53492</xdr:rowOff>
    </xdr:from>
    <xdr:to>
      <xdr:col>116</xdr:col>
      <xdr:colOff>114300</xdr:colOff>
      <xdr:row>58</xdr:row>
      <xdr:rowOff>155092</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2110700" y="999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147854</xdr:rowOff>
    </xdr:from>
    <xdr:to>
      <xdr:col>111</xdr:col>
      <xdr:colOff>177800</xdr:colOff>
      <xdr:row>58</xdr:row>
      <xdr:rowOff>150164</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flipV="1">
          <a:off x="20434300" y="10091954"/>
          <a:ext cx="889000" cy="2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67564</xdr:rowOff>
    </xdr:from>
    <xdr:to>
      <xdr:col>112</xdr:col>
      <xdr:colOff>38100</xdr:colOff>
      <xdr:row>58</xdr:row>
      <xdr:rowOff>169164</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1272500" y="10011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14241</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088428" y="9786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150164</xdr:rowOff>
    </xdr:from>
    <xdr:to>
      <xdr:col>107</xdr:col>
      <xdr:colOff>50800</xdr:colOff>
      <xdr:row>58</xdr:row>
      <xdr:rowOff>151447</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flipV="1">
          <a:off x="19545300" y="10094264"/>
          <a:ext cx="889000" cy="1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63729</xdr:rowOff>
    </xdr:from>
    <xdr:to>
      <xdr:col>107</xdr:col>
      <xdr:colOff>101600</xdr:colOff>
      <xdr:row>58</xdr:row>
      <xdr:rowOff>165329</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0383500" y="10007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10406</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9783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151447</xdr:rowOff>
    </xdr:from>
    <xdr:to>
      <xdr:col>102</xdr:col>
      <xdr:colOff>114300</xdr:colOff>
      <xdr:row>58</xdr:row>
      <xdr:rowOff>153124</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flipV="1">
          <a:off x="18656300" y="10095547"/>
          <a:ext cx="889000" cy="1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63868</xdr:rowOff>
    </xdr:from>
    <xdr:to>
      <xdr:col>102</xdr:col>
      <xdr:colOff>165100</xdr:colOff>
      <xdr:row>58</xdr:row>
      <xdr:rowOff>165468</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9494500" y="10007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10545</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10428" y="9783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61709</xdr:rowOff>
    </xdr:from>
    <xdr:to>
      <xdr:col>98</xdr:col>
      <xdr:colOff>38100</xdr:colOff>
      <xdr:row>58</xdr:row>
      <xdr:rowOff>163309</xdr:rowOff>
    </xdr:to>
    <xdr:sp macro="" textlink="">
      <xdr:nvSpPr>
        <xdr:cNvPr id="817" name="フローチャート: 判断 816">
          <a:extLst>
            <a:ext uri="{FF2B5EF4-FFF2-40B4-BE49-F238E27FC236}">
              <a16:creationId xmlns:a16="http://schemas.microsoft.com/office/drawing/2014/main" id="{00000000-0008-0000-0600-000031030000}"/>
            </a:ext>
          </a:extLst>
        </xdr:cNvPr>
        <xdr:cNvSpPr/>
      </xdr:nvSpPr>
      <xdr:spPr>
        <a:xfrm>
          <a:off x="18605500" y="10005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8386</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21428" y="9781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95618</xdr:rowOff>
    </xdr:from>
    <xdr:to>
      <xdr:col>116</xdr:col>
      <xdr:colOff>114300</xdr:colOff>
      <xdr:row>59</xdr:row>
      <xdr:rowOff>25768</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2110700" y="10039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31919</xdr:rowOff>
    </xdr:from>
    <xdr:ext cx="469744" cy="259045"/>
    <xdr:sp macro="" textlink="">
      <xdr:nvSpPr>
        <xdr:cNvPr id="825" name="貸付金該当値テキスト">
          <a:extLst>
            <a:ext uri="{FF2B5EF4-FFF2-40B4-BE49-F238E27FC236}">
              <a16:creationId xmlns:a16="http://schemas.microsoft.com/office/drawing/2014/main" id="{00000000-0008-0000-0600-000039030000}"/>
            </a:ext>
          </a:extLst>
        </xdr:cNvPr>
        <xdr:cNvSpPr txBox="1"/>
      </xdr:nvSpPr>
      <xdr:spPr>
        <a:xfrm>
          <a:off x="22212300" y="997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97054</xdr:rowOff>
    </xdr:from>
    <xdr:to>
      <xdr:col>112</xdr:col>
      <xdr:colOff>38100</xdr:colOff>
      <xdr:row>59</xdr:row>
      <xdr:rowOff>27204</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1272500" y="1004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18331</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1088428" y="10133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99364</xdr:rowOff>
    </xdr:from>
    <xdr:to>
      <xdr:col>107</xdr:col>
      <xdr:colOff>101600</xdr:colOff>
      <xdr:row>59</xdr:row>
      <xdr:rowOff>29514</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20383500" y="10043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20641</xdr:rowOff>
    </xdr:from>
    <xdr:ext cx="469744"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20199428" y="10136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100647</xdr:rowOff>
    </xdr:from>
    <xdr:to>
      <xdr:col>102</xdr:col>
      <xdr:colOff>165100</xdr:colOff>
      <xdr:row>59</xdr:row>
      <xdr:rowOff>30797</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9494500" y="10044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21924</xdr:rowOff>
    </xdr:from>
    <xdr:ext cx="469744"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9310428" y="10137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102324</xdr:rowOff>
    </xdr:from>
    <xdr:to>
      <xdr:col>98</xdr:col>
      <xdr:colOff>38100</xdr:colOff>
      <xdr:row>59</xdr:row>
      <xdr:rowOff>32474</xdr:rowOff>
    </xdr:to>
    <xdr:sp macro="" textlink="">
      <xdr:nvSpPr>
        <xdr:cNvPr id="832" name="楕円 831">
          <a:extLst>
            <a:ext uri="{FF2B5EF4-FFF2-40B4-BE49-F238E27FC236}">
              <a16:creationId xmlns:a16="http://schemas.microsoft.com/office/drawing/2014/main" id="{00000000-0008-0000-0600-000040030000}"/>
            </a:ext>
          </a:extLst>
        </xdr:cNvPr>
        <xdr:cNvSpPr/>
      </xdr:nvSpPr>
      <xdr:spPr>
        <a:xfrm>
          <a:off x="18605500" y="10046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23601</xdr:rowOff>
    </xdr:from>
    <xdr:ext cx="469744"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421428" y="10139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a:extLst>
            <a:ext uri="{FF2B5EF4-FFF2-40B4-BE49-F238E27FC236}">
              <a16:creationId xmlns:a16="http://schemas.microsoft.com/office/drawing/2014/main" id="{00000000-0008-0000-0600-00005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142718</xdr:rowOff>
    </xdr:from>
    <xdr:to>
      <xdr:col>116</xdr:col>
      <xdr:colOff>62864</xdr:colOff>
      <xdr:row>78</xdr:row>
      <xdr:rowOff>35344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2159595" y="12144218"/>
          <a:ext cx="1269" cy="12642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39171</xdr:rowOff>
    </xdr:from>
    <xdr:ext cx="534377" cy="259045"/>
    <xdr:sp macro="" textlink="">
      <xdr:nvSpPr>
        <xdr:cNvPr id="856" name="繰出金最小値テキスト">
          <a:extLst>
            <a:ext uri="{FF2B5EF4-FFF2-40B4-BE49-F238E27FC236}">
              <a16:creationId xmlns:a16="http://schemas.microsoft.com/office/drawing/2014/main" id="{00000000-0008-0000-0600-000058030000}"/>
            </a:ext>
          </a:extLst>
        </xdr:cNvPr>
        <xdr:cNvSpPr txBox="1"/>
      </xdr:nvSpPr>
      <xdr:spPr>
        <a:xfrm>
          <a:off x="22212300" y="13412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35344</xdr:rowOff>
    </xdr:from>
    <xdr:to>
      <xdr:col>116</xdr:col>
      <xdr:colOff>152400</xdr:colOff>
      <xdr:row>78</xdr:row>
      <xdr:rowOff>35344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3408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89395</xdr:rowOff>
    </xdr:from>
    <xdr:ext cx="599010" cy="259045"/>
    <xdr:sp macro="" textlink="">
      <xdr:nvSpPr>
        <xdr:cNvPr id="858" name="繰出金最大値テキスト">
          <a:extLst>
            <a:ext uri="{FF2B5EF4-FFF2-40B4-BE49-F238E27FC236}">
              <a16:creationId xmlns:a16="http://schemas.microsoft.com/office/drawing/2014/main" id="{00000000-0008-0000-0600-00005A030000}"/>
            </a:ext>
          </a:extLst>
        </xdr:cNvPr>
        <xdr:cNvSpPr txBox="1"/>
      </xdr:nvSpPr>
      <xdr:spPr>
        <a:xfrm>
          <a:off x="22212300" y="11919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142718</xdr:rowOff>
    </xdr:from>
    <xdr:to>
      <xdr:col>116</xdr:col>
      <xdr:colOff>152400</xdr:colOff>
      <xdr:row>70</xdr:row>
      <xdr:rowOff>142718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2144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52297</xdr:rowOff>
    </xdr:from>
    <xdr:to>
      <xdr:col>116</xdr:col>
      <xdr:colOff>63500</xdr:colOff>
      <xdr:row>75</xdr:row>
      <xdr:rowOff>59100</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1323300" y="12911047"/>
          <a:ext cx="838200" cy="6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23742</xdr:rowOff>
    </xdr:from>
    <xdr:ext cx="534377" cy="259045"/>
    <xdr:sp macro="" textlink="">
      <xdr:nvSpPr>
        <xdr:cNvPr id="861" name="繰出金平均値テキスト">
          <a:extLst>
            <a:ext uri="{FF2B5EF4-FFF2-40B4-BE49-F238E27FC236}">
              <a16:creationId xmlns:a16="http://schemas.microsoft.com/office/drawing/2014/main" id="{00000000-0008-0000-0600-00005D030000}"/>
            </a:ext>
          </a:extLst>
        </xdr:cNvPr>
        <xdr:cNvSpPr txBox="1"/>
      </xdr:nvSpPr>
      <xdr:spPr>
        <a:xfrm>
          <a:off x="22212300" y="130539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45315</xdr:rowOff>
    </xdr:from>
    <xdr:to>
      <xdr:col>116</xdr:col>
      <xdr:colOff>114300</xdr:colOff>
      <xdr:row>76</xdr:row>
      <xdr:rowOff>146915</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2110700" y="13075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52297</xdr:rowOff>
    </xdr:from>
    <xdr:to>
      <xdr:col>111</xdr:col>
      <xdr:colOff>177800</xdr:colOff>
      <xdr:row>75</xdr:row>
      <xdr:rowOff>131850</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20434300" y="12911047"/>
          <a:ext cx="889000" cy="79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88799</xdr:rowOff>
    </xdr:from>
    <xdr:to>
      <xdr:col>112</xdr:col>
      <xdr:colOff>38100</xdr:colOff>
      <xdr:row>76</xdr:row>
      <xdr:rowOff>18949</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1272500" y="12947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10076</xdr:rowOff>
    </xdr:from>
    <xdr:ext cx="59901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23795" y="13040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131850</xdr:rowOff>
    </xdr:from>
    <xdr:to>
      <xdr:col>107</xdr:col>
      <xdr:colOff>50800</xdr:colOff>
      <xdr:row>75</xdr:row>
      <xdr:rowOff>142846</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9545300" y="12990600"/>
          <a:ext cx="889000" cy="10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66424</xdr:rowOff>
    </xdr:from>
    <xdr:to>
      <xdr:col>107</xdr:col>
      <xdr:colOff>101600</xdr:colOff>
      <xdr:row>75</xdr:row>
      <xdr:rowOff>168024</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0383500" y="12925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13101</xdr:rowOff>
    </xdr:from>
    <xdr:ext cx="59901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34795" y="12700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142846</xdr:rowOff>
    </xdr:from>
    <xdr:to>
      <xdr:col>102</xdr:col>
      <xdr:colOff>114300</xdr:colOff>
      <xdr:row>75</xdr:row>
      <xdr:rowOff>167365</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18656300" y="13001596"/>
          <a:ext cx="889000" cy="24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91694</xdr:rowOff>
    </xdr:from>
    <xdr:to>
      <xdr:col>102</xdr:col>
      <xdr:colOff>165100</xdr:colOff>
      <xdr:row>76</xdr:row>
      <xdr:rowOff>21844</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9494500" y="1295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38371</xdr:rowOff>
    </xdr:from>
    <xdr:ext cx="59901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45795" y="12725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89343</xdr:rowOff>
    </xdr:from>
    <xdr:to>
      <xdr:col>98</xdr:col>
      <xdr:colOff>38100</xdr:colOff>
      <xdr:row>76</xdr:row>
      <xdr:rowOff>19493</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8605500" y="1294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36020</xdr:rowOff>
    </xdr:from>
    <xdr:ext cx="59901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56795" y="12723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8300</xdr:rowOff>
    </xdr:from>
    <xdr:to>
      <xdr:col>116</xdr:col>
      <xdr:colOff>114300</xdr:colOff>
      <xdr:row>75</xdr:row>
      <xdr:rowOff>109900</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2110700" y="1286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31177</xdr:rowOff>
    </xdr:from>
    <xdr:ext cx="599010" cy="259045"/>
    <xdr:sp macro="" textlink="">
      <xdr:nvSpPr>
        <xdr:cNvPr id="880" name="繰出金該当値テキスト">
          <a:extLst>
            <a:ext uri="{FF2B5EF4-FFF2-40B4-BE49-F238E27FC236}">
              <a16:creationId xmlns:a16="http://schemas.microsoft.com/office/drawing/2014/main" id="{00000000-0008-0000-0600-000070030000}"/>
            </a:ext>
          </a:extLst>
        </xdr:cNvPr>
        <xdr:cNvSpPr txBox="1"/>
      </xdr:nvSpPr>
      <xdr:spPr>
        <a:xfrm>
          <a:off x="22212300" y="12718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1497</xdr:rowOff>
    </xdr:from>
    <xdr:to>
      <xdr:col>112</xdr:col>
      <xdr:colOff>38100</xdr:colOff>
      <xdr:row>75</xdr:row>
      <xdr:rowOff>103097</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1272500" y="12860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73</xdr:row>
      <xdr:rowOff>119624</xdr:rowOff>
    </xdr:from>
    <xdr:ext cx="59901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023795" y="12635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81050</xdr:rowOff>
    </xdr:from>
    <xdr:to>
      <xdr:col>107</xdr:col>
      <xdr:colOff>101600</xdr:colOff>
      <xdr:row>76</xdr:row>
      <xdr:rowOff>11199</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0383500" y="1293980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76</xdr:row>
      <xdr:rowOff>2326</xdr:rowOff>
    </xdr:from>
    <xdr:ext cx="599010"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0134795" y="13032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92046</xdr:rowOff>
    </xdr:from>
    <xdr:to>
      <xdr:col>102</xdr:col>
      <xdr:colOff>165100</xdr:colOff>
      <xdr:row>76</xdr:row>
      <xdr:rowOff>22196</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9494500" y="12950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76</xdr:row>
      <xdr:rowOff>13323</xdr:rowOff>
    </xdr:from>
    <xdr:ext cx="599010"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9245795" y="13043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116565</xdr:rowOff>
    </xdr:from>
    <xdr:to>
      <xdr:col>98</xdr:col>
      <xdr:colOff>38100</xdr:colOff>
      <xdr:row>76</xdr:row>
      <xdr:rowOff>46715</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8605500" y="1297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76</xdr:row>
      <xdr:rowOff>37842</xdr:rowOff>
    </xdr:from>
    <xdr:ext cx="599010"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356795" y="13068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id="{00000000-0008-0000-0600-00008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5" name="前年度繰上充用金最小値テキスト">
          <a:extLst>
            <a:ext uri="{FF2B5EF4-FFF2-40B4-BE49-F238E27FC236}">
              <a16:creationId xmlns:a16="http://schemas.microsoft.com/office/drawing/2014/main" id="{00000000-0008-0000-0600-00008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7" name="前年度繰上充用金最大値テキスト">
          <a:extLst>
            <a:ext uri="{FF2B5EF4-FFF2-40B4-BE49-F238E27FC236}">
              <a16:creationId xmlns:a16="http://schemas.microsoft.com/office/drawing/2014/main" id="{00000000-0008-0000-0600-00008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0" name="前年度繰上充用金平均値テキスト">
          <a:extLst>
            <a:ext uri="{FF2B5EF4-FFF2-40B4-BE49-F238E27FC236}">
              <a16:creationId xmlns:a16="http://schemas.microsoft.com/office/drawing/2014/main" id="{00000000-0008-0000-0600-00008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9" name="前年度繰上充用金該当値テキスト">
          <a:extLst>
            <a:ext uri="{FF2B5EF4-FFF2-40B4-BE49-F238E27FC236}">
              <a16:creationId xmlns:a16="http://schemas.microsoft.com/office/drawing/2014/main" id="{00000000-0008-0000-0600-0000A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歳出決算総額は、住民一人当たり</a:t>
          </a:r>
          <a:r>
            <a:rPr kumimoji="1" lang="en-US" altLang="ja-JP" sz="1100" b="0" i="0" baseline="0">
              <a:solidFill>
                <a:schemeClr val="dk1"/>
              </a:solidFill>
              <a:effectLst/>
              <a:latin typeface="+mn-lt"/>
              <a:ea typeface="+mn-ea"/>
              <a:cs typeface="+mn-cs"/>
            </a:rPr>
            <a:t>1,026,486</a:t>
          </a:r>
          <a:r>
            <a:rPr kumimoji="1" lang="ja-JP" altLang="ja-JP" sz="1100" b="0" i="0" baseline="0">
              <a:solidFill>
                <a:schemeClr val="dk1"/>
              </a:solidFill>
              <a:effectLst/>
              <a:latin typeface="+mn-lt"/>
              <a:ea typeface="+mn-ea"/>
              <a:cs typeface="+mn-cs"/>
            </a:rPr>
            <a:t>円となっている。物件費は</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住民一人当たり</a:t>
          </a:r>
          <a:r>
            <a:rPr kumimoji="1" lang="en-US" altLang="ja-JP" sz="1100" b="0" i="0" baseline="0">
              <a:solidFill>
                <a:schemeClr val="dk1"/>
              </a:solidFill>
              <a:effectLst/>
              <a:latin typeface="+mn-lt"/>
              <a:ea typeface="+mn-ea"/>
              <a:cs typeface="+mn-cs"/>
            </a:rPr>
            <a:t>182,797</a:t>
          </a:r>
          <a:r>
            <a:rPr kumimoji="1" lang="ja-JP" altLang="ja-JP" sz="1100" b="0" i="0" baseline="0">
              <a:solidFill>
                <a:schemeClr val="dk1"/>
              </a:solidFill>
              <a:effectLst/>
              <a:latin typeface="+mn-lt"/>
              <a:ea typeface="+mn-ea"/>
              <a:cs typeface="+mn-cs"/>
            </a:rPr>
            <a:t>円となっており、前年度決算と比較すると</a:t>
          </a:r>
          <a:r>
            <a:rPr kumimoji="1" lang="en-US" altLang="ja-JP" sz="1100" b="0" i="0" baseline="0">
              <a:solidFill>
                <a:schemeClr val="dk1"/>
              </a:solidFill>
              <a:effectLst/>
              <a:latin typeface="+mn-lt"/>
              <a:ea typeface="+mn-ea"/>
              <a:cs typeface="+mn-cs"/>
            </a:rPr>
            <a:t>7.2</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増加し</a:t>
          </a:r>
          <a:r>
            <a:rPr kumimoji="1" lang="ja-JP" altLang="ja-JP" sz="1100" b="0" i="0" baseline="0">
              <a:solidFill>
                <a:schemeClr val="dk1"/>
              </a:solidFill>
              <a:effectLst/>
              <a:latin typeface="+mn-lt"/>
              <a:ea typeface="+mn-ea"/>
              <a:cs typeface="+mn-cs"/>
            </a:rPr>
            <a:t>、未だ一人当たりコストが高い状況となっている。これは、</a:t>
          </a:r>
          <a:r>
            <a:rPr kumimoji="1" lang="ja-JP" altLang="en-US" sz="1100" b="0" i="0" baseline="0">
              <a:solidFill>
                <a:schemeClr val="dk1"/>
              </a:solidFill>
              <a:effectLst/>
              <a:latin typeface="+mn-lt"/>
              <a:ea typeface="+mn-ea"/>
              <a:cs typeface="+mn-cs"/>
            </a:rPr>
            <a:t>標準化に係る業務委託料や</a:t>
          </a:r>
          <a:r>
            <a:rPr kumimoji="1" lang="ja-JP" altLang="ja-JP" sz="1100" b="0" i="0" baseline="0">
              <a:solidFill>
                <a:schemeClr val="dk1"/>
              </a:solidFill>
              <a:effectLst/>
              <a:latin typeface="+mn-lt"/>
              <a:ea typeface="+mn-ea"/>
              <a:cs typeface="+mn-cs"/>
            </a:rPr>
            <a:t>物価高の影響</a:t>
          </a:r>
          <a:r>
            <a:rPr kumimoji="1" lang="ja-JP" altLang="en-US" sz="1100" b="0" i="0" baseline="0">
              <a:solidFill>
                <a:schemeClr val="dk1"/>
              </a:solidFill>
              <a:effectLst/>
              <a:latin typeface="+mn-lt"/>
              <a:ea typeface="+mn-ea"/>
              <a:cs typeface="+mn-cs"/>
            </a:rPr>
            <a:t>が</a:t>
          </a:r>
          <a:r>
            <a:rPr kumimoji="1" lang="ja-JP" altLang="ja-JP" sz="1100" b="0" i="0" baseline="0">
              <a:solidFill>
                <a:schemeClr val="dk1"/>
              </a:solidFill>
              <a:effectLst/>
              <a:latin typeface="+mn-lt"/>
              <a:ea typeface="+mn-ea"/>
              <a:cs typeface="+mn-cs"/>
            </a:rPr>
            <a:t>主な要因である。</a:t>
          </a:r>
          <a:endParaRPr lang="ja-JP" altLang="ja-JP" sz="1400">
            <a:effectLst/>
          </a:endParaRPr>
        </a:p>
        <a:p>
          <a:r>
            <a:rPr kumimoji="1" lang="ja-JP" altLang="ja-JP" sz="1100">
              <a:solidFill>
                <a:schemeClr val="dk1"/>
              </a:solidFill>
              <a:effectLst/>
              <a:latin typeface="+mn-lt"/>
              <a:ea typeface="+mn-ea"/>
              <a:cs typeface="+mn-cs"/>
            </a:rPr>
            <a:t>補助費等は、住民一人当たり</a:t>
          </a:r>
          <a:r>
            <a:rPr kumimoji="1" lang="en-US" altLang="ja-JP" sz="1100">
              <a:solidFill>
                <a:schemeClr val="dk1"/>
              </a:solidFill>
              <a:effectLst/>
              <a:latin typeface="+mn-lt"/>
              <a:ea typeface="+mn-ea"/>
              <a:cs typeface="+mn-cs"/>
            </a:rPr>
            <a:t>139,445</a:t>
          </a:r>
          <a:r>
            <a:rPr kumimoji="1" lang="ja-JP" altLang="ja-JP" sz="1100">
              <a:solidFill>
                <a:schemeClr val="dk1"/>
              </a:solidFill>
              <a:effectLst/>
              <a:latin typeface="+mn-lt"/>
              <a:ea typeface="+mn-ea"/>
              <a:cs typeface="+mn-cs"/>
            </a:rPr>
            <a:t>円となっており、前年度決算と比較すると</a:t>
          </a:r>
          <a:r>
            <a:rPr kumimoji="1" lang="en-US" altLang="ja-JP" sz="1100">
              <a:solidFill>
                <a:schemeClr val="dk1"/>
              </a:solidFill>
              <a:effectLst/>
              <a:latin typeface="+mn-lt"/>
              <a:ea typeface="+mn-ea"/>
              <a:cs typeface="+mn-cs"/>
            </a:rPr>
            <a:t>17.4</a:t>
          </a:r>
          <a:r>
            <a:rPr kumimoji="1" lang="ja-JP" altLang="ja-JP" sz="1100">
              <a:solidFill>
                <a:schemeClr val="dk1"/>
              </a:solidFill>
              <a:effectLst/>
              <a:latin typeface="+mn-lt"/>
              <a:ea typeface="+mn-ea"/>
              <a:cs typeface="+mn-cs"/>
            </a:rPr>
            <a:t>％減少している。これは、主に</a:t>
          </a:r>
          <a:r>
            <a:rPr kumimoji="1" lang="ja-JP" altLang="en-US" sz="1100">
              <a:solidFill>
                <a:schemeClr val="dk1"/>
              </a:solidFill>
              <a:effectLst/>
              <a:latin typeface="+mn-lt"/>
              <a:ea typeface="+mn-ea"/>
              <a:cs typeface="+mn-cs"/>
            </a:rPr>
            <a:t>物価高関連給付金</a:t>
          </a:r>
          <a:r>
            <a:rPr kumimoji="1" lang="ja-JP" altLang="ja-JP" sz="1100">
              <a:solidFill>
                <a:schemeClr val="dk1"/>
              </a:solidFill>
              <a:effectLst/>
              <a:latin typeface="+mn-lt"/>
              <a:ea typeface="+mn-ea"/>
              <a:cs typeface="+mn-cs"/>
            </a:rPr>
            <a:t>事業</a:t>
          </a:r>
          <a:r>
            <a:rPr kumimoji="1" lang="ja-JP" altLang="en-US" sz="1100">
              <a:solidFill>
                <a:schemeClr val="dk1"/>
              </a:solidFill>
              <a:effectLst/>
              <a:latin typeface="+mn-lt"/>
              <a:ea typeface="+mn-ea"/>
              <a:cs typeface="+mn-cs"/>
            </a:rPr>
            <a:t>等の</a:t>
          </a:r>
          <a:r>
            <a:rPr kumimoji="1" lang="ja-JP" altLang="ja-JP" sz="1100">
              <a:solidFill>
                <a:schemeClr val="dk1"/>
              </a:solidFill>
              <a:effectLst/>
              <a:latin typeface="+mn-lt"/>
              <a:ea typeface="+mn-ea"/>
              <a:cs typeface="+mn-cs"/>
            </a:rPr>
            <a:t>完了が主な要因である。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4,718
4,695
241.98
4,882,696
4,842,961
33,587
3,113,118
4,961,656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10.3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27115</xdr:rowOff>
    </xdr:from>
    <xdr:to>
      <xdr:col>24</xdr:col>
      <xdr:colOff>62865</xdr:colOff>
      <xdr:row>38</xdr:row>
      <xdr:rowOff>33230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170615"/>
          <a:ext cx="1270" cy="1377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37057</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5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33230</xdr:rowOff>
    </xdr:from>
    <xdr:to>
      <xdr:col>24</xdr:col>
      <xdr:colOff>152400</xdr:colOff>
      <xdr:row>38</xdr:row>
      <xdr:rowOff>33230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4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145242</xdr:rowOff>
    </xdr:from>
    <xdr:ext cx="534377"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4945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27115</xdr:rowOff>
    </xdr:from>
    <xdr:to>
      <xdr:col>24</xdr:col>
      <xdr:colOff>152400</xdr:colOff>
      <xdr:row>30</xdr:row>
      <xdr:rowOff>27115</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170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83198</xdr:rowOff>
    </xdr:from>
    <xdr:to>
      <xdr:col>24</xdr:col>
      <xdr:colOff>63500</xdr:colOff>
      <xdr:row>37</xdr:row>
      <xdr:rowOff>83274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26848"/>
          <a:ext cx="8382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161917</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626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139040</xdr:rowOff>
    </xdr:from>
    <xdr:to>
      <xdr:col>24</xdr:col>
      <xdr:colOff>114300</xdr:colOff>
      <xdr:row>37</xdr:row>
      <xdr:rowOff>69190</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83274</xdr:rowOff>
    </xdr:from>
    <xdr:to>
      <xdr:col>19</xdr:col>
      <xdr:colOff>177800</xdr:colOff>
      <xdr:row>37</xdr:row>
      <xdr:rowOff>113144</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26924"/>
          <a:ext cx="889000" cy="29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159823</xdr:rowOff>
    </xdr:from>
    <xdr:to>
      <xdr:col>20</xdr:col>
      <xdr:colOff>38100</xdr:colOff>
      <xdr:row>37</xdr:row>
      <xdr:rowOff>89973</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106500</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10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113144</xdr:rowOff>
    </xdr:from>
    <xdr:to>
      <xdr:col>15</xdr:col>
      <xdr:colOff>50800</xdr:colOff>
      <xdr:row>37</xdr:row>
      <xdr:rowOff>147453</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456794"/>
          <a:ext cx="889000" cy="34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164967</xdr:rowOff>
    </xdr:from>
    <xdr:to>
      <xdr:col>15</xdr:col>
      <xdr:colOff>101600</xdr:colOff>
      <xdr:row>37</xdr:row>
      <xdr:rowOff>95117</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7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111644</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112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147453</xdr:rowOff>
    </xdr:from>
    <xdr:to>
      <xdr:col>10</xdr:col>
      <xdr:colOff>114300</xdr:colOff>
      <xdr:row>37</xdr:row>
      <xdr:rowOff>151149</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491103"/>
          <a:ext cx="889000" cy="3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7290</xdr:rowOff>
    </xdr:from>
    <xdr:to>
      <xdr:col>10</xdr:col>
      <xdr:colOff>165100</xdr:colOff>
      <xdr:row>37</xdr:row>
      <xdr:rowOff>108890</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125417</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12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9461</xdr:rowOff>
    </xdr:from>
    <xdr:to>
      <xdr:col>6</xdr:col>
      <xdr:colOff>38100</xdr:colOff>
      <xdr:row>37</xdr:row>
      <xdr:rowOff>111061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127588</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12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32398</xdr:rowOff>
    </xdr:from>
    <xdr:to>
      <xdr:col>24</xdr:col>
      <xdr:colOff>114300</xdr:colOff>
      <xdr:row>37</xdr:row>
      <xdr:rowOff>133998</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76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118775</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290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32474</xdr:rowOff>
    </xdr:from>
    <xdr:to>
      <xdr:col>20</xdr:col>
      <xdr:colOff>38100</xdr:colOff>
      <xdr:row>37</xdr:row>
      <xdr:rowOff>134074</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37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125201</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468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62344</xdr:rowOff>
    </xdr:from>
    <xdr:to>
      <xdr:col>15</xdr:col>
      <xdr:colOff>101600</xdr:colOff>
      <xdr:row>37</xdr:row>
      <xdr:rowOff>163944</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05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155071</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498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96653</xdr:rowOff>
    </xdr:from>
    <xdr:to>
      <xdr:col>10</xdr:col>
      <xdr:colOff>165100</xdr:colOff>
      <xdr:row>38</xdr:row>
      <xdr:rowOff>26803</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40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17930</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533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100349</xdr:rowOff>
    </xdr:from>
    <xdr:to>
      <xdr:col>6</xdr:col>
      <xdr:colOff>38100</xdr:colOff>
      <xdr:row>38</xdr:row>
      <xdr:rowOff>30499</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43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21626</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536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16142</xdr:rowOff>
    </xdr:from>
    <xdr:to>
      <xdr:col>24</xdr:col>
      <xdr:colOff>62865</xdr:colOff>
      <xdr:row>58</xdr:row>
      <xdr:rowOff>61973</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931542"/>
          <a:ext cx="1270" cy="1074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65800</xdr:rowOff>
    </xdr:from>
    <xdr:ext cx="599010"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09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61973</xdr:rowOff>
    </xdr:from>
    <xdr:to>
      <xdr:col>24</xdr:col>
      <xdr:colOff>152400</xdr:colOff>
      <xdr:row>58</xdr:row>
      <xdr:rowOff>61973</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06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134269</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7067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2,520,250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16142</xdr:rowOff>
    </xdr:from>
    <xdr:to>
      <xdr:col>24</xdr:col>
      <xdr:colOff>152400</xdr:colOff>
      <xdr:row>52</xdr:row>
      <xdr:rowOff>16142</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931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50978</xdr:rowOff>
    </xdr:from>
    <xdr:to>
      <xdr:col>24</xdr:col>
      <xdr:colOff>63500</xdr:colOff>
      <xdr:row>58</xdr:row>
      <xdr:rowOff>60996</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3797300" y="9995078"/>
          <a:ext cx="838200" cy="10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103674</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7048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80797</xdr:rowOff>
    </xdr:from>
    <xdr:to>
      <xdr:col>24</xdr:col>
      <xdr:colOff>114300</xdr:colOff>
      <xdr:row>58</xdr:row>
      <xdr:rowOff>10947</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85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56107</xdr:rowOff>
    </xdr:from>
    <xdr:to>
      <xdr:col>19</xdr:col>
      <xdr:colOff>177800</xdr:colOff>
      <xdr:row>58</xdr:row>
      <xdr:rowOff>60996</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2908300" y="10000207"/>
          <a:ext cx="889000" cy="4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95784</xdr:rowOff>
    </xdr:from>
    <xdr:to>
      <xdr:col>20</xdr:col>
      <xdr:colOff>38100</xdr:colOff>
      <xdr:row>58</xdr:row>
      <xdr:rowOff>25934</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868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42461</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9643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56107</xdr:rowOff>
    </xdr:from>
    <xdr:to>
      <xdr:col>15</xdr:col>
      <xdr:colOff>50800</xdr:colOff>
      <xdr:row>58</xdr:row>
      <xdr:rowOff>60755</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019300" y="10000207"/>
          <a:ext cx="889000" cy="4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86508</xdr:rowOff>
    </xdr:from>
    <xdr:to>
      <xdr:col>15</xdr:col>
      <xdr:colOff>101600</xdr:colOff>
      <xdr:row>58</xdr:row>
      <xdr:rowOff>16658</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859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33185</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9634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24030</xdr:rowOff>
    </xdr:from>
    <xdr:to>
      <xdr:col>10</xdr:col>
      <xdr:colOff>114300</xdr:colOff>
      <xdr:row>58</xdr:row>
      <xdr:rowOff>60755</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1130300" y="9968130"/>
          <a:ext cx="889000" cy="36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91374</xdr:rowOff>
    </xdr:from>
    <xdr:to>
      <xdr:col>10</xdr:col>
      <xdr:colOff>165100</xdr:colOff>
      <xdr:row>58</xdr:row>
      <xdr:rowOff>21524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864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38051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9639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67918</xdr:rowOff>
    </xdr:from>
    <xdr:to>
      <xdr:col>6</xdr:col>
      <xdr:colOff>38100</xdr:colOff>
      <xdr:row>57</xdr:row>
      <xdr:rowOff>169518</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84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14595</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9615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178</xdr:rowOff>
    </xdr:from>
    <xdr:to>
      <xdr:col>24</xdr:col>
      <xdr:colOff>114300</xdr:colOff>
      <xdr:row>58</xdr:row>
      <xdr:rowOff>101778</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944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86555</xdr:rowOff>
    </xdr:from>
    <xdr:ext cx="599010"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859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10196</xdr:rowOff>
    </xdr:from>
    <xdr:to>
      <xdr:col>20</xdr:col>
      <xdr:colOff>38100</xdr:colOff>
      <xdr:row>58</xdr:row>
      <xdr:rowOff>111796</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954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102923</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97795" y="10047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5307</xdr:rowOff>
    </xdr:from>
    <xdr:to>
      <xdr:col>15</xdr:col>
      <xdr:colOff>101600</xdr:colOff>
      <xdr:row>58</xdr:row>
      <xdr:rowOff>106907</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94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98034</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08795" y="10042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9955</xdr:rowOff>
    </xdr:from>
    <xdr:to>
      <xdr:col>10</xdr:col>
      <xdr:colOff>165100</xdr:colOff>
      <xdr:row>58</xdr:row>
      <xdr:rowOff>111555</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954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102682</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10046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144680</xdr:rowOff>
    </xdr:from>
    <xdr:to>
      <xdr:col>6</xdr:col>
      <xdr:colOff>38100</xdr:colOff>
      <xdr:row>58</xdr:row>
      <xdr:rowOff>74830</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91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65957</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10010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116383</xdr:rowOff>
    </xdr:from>
    <xdr:to>
      <xdr:col>24</xdr:col>
      <xdr:colOff>62865</xdr:colOff>
      <xdr:row>78</xdr:row>
      <xdr:rowOff>96796</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1946433"/>
          <a:ext cx="1270" cy="1523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100623</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473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96796</xdr:rowOff>
    </xdr:from>
    <xdr:to>
      <xdr:col>24</xdr:col>
      <xdr:colOff>152400</xdr:colOff>
      <xdr:row>78</xdr:row>
      <xdr:rowOff>96796</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469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63060</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721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619,640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116383</xdr:rowOff>
    </xdr:from>
    <xdr:to>
      <xdr:col>24</xdr:col>
      <xdr:colOff>152400</xdr:colOff>
      <xdr:row>69</xdr:row>
      <xdr:rowOff>116383</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1946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124910</xdr:rowOff>
    </xdr:from>
    <xdr:to>
      <xdr:col>24</xdr:col>
      <xdr:colOff>63500</xdr:colOff>
      <xdr:row>76</xdr:row>
      <xdr:rowOff>171433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3797300" y="13155110"/>
          <a:ext cx="838200" cy="46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149724</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8370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126847</xdr:rowOff>
    </xdr:from>
    <xdr:to>
      <xdr:col>24</xdr:col>
      <xdr:colOff>114300</xdr:colOff>
      <xdr:row>76</xdr:row>
      <xdr:rowOff>56998</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29855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124910</xdr:rowOff>
    </xdr:from>
    <xdr:to>
      <xdr:col>19</xdr:col>
      <xdr:colOff>177800</xdr:colOff>
      <xdr:row>76</xdr:row>
      <xdr:rowOff>157214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3155110"/>
          <a:ext cx="889000" cy="32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169021</xdr:rowOff>
    </xdr:from>
    <xdr:to>
      <xdr:col>20</xdr:col>
      <xdr:colOff>38100</xdr:colOff>
      <xdr:row>76</xdr:row>
      <xdr:rowOff>99171</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2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115698</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2802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157214</xdr:rowOff>
    </xdr:from>
    <xdr:to>
      <xdr:col>15</xdr:col>
      <xdr:colOff>50800</xdr:colOff>
      <xdr:row>77</xdr:row>
      <xdr:rowOff>10145</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3187414"/>
          <a:ext cx="889000" cy="2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65968</xdr:rowOff>
    </xdr:from>
    <xdr:to>
      <xdr:col>15</xdr:col>
      <xdr:colOff>101600</xdr:colOff>
      <xdr:row>76</xdr:row>
      <xdr:rowOff>167568</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9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12645</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2871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10145</xdr:rowOff>
    </xdr:from>
    <xdr:to>
      <xdr:col>10</xdr:col>
      <xdr:colOff>114300</xdr:colOff>
      <xdr:row>77</xdr:row>
      <xdr:rowOff>128456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211795"/>
          <a:ext cx="889000" cy="118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48876</xdr:rowOff>
    </xdr:from>
    <xdr:to>
      <xdr:col>10</xdr:col>
      <xdr:colOff>165100</xdr:colOff>
      <xdr:row>76</xdr:row>
      <xdr:rowOff>150476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079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167002</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2854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120019</xdr:rowOff>
    </xdr:from>
    <xdr:to>
      <xdr:col>6</xdr:col>
      <xdr:colOff>38100</xdr:colOff>
      <xdr:row>77</xdr:row>
      <xdr:rowOff>50169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15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66696</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292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120633</xdr:rowOff>
    </xdr:from>
    <xdr:to>
      <xdr:col>24</xdr:col>
      <xdr:colOff>114300</xdr:colOff>
      <xdr:row>77</xdr:row>
      <xdr:rowOff>50783</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3150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99060</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3129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74110</xdr:rowOff>
    </xdr:from>
    <xdr:to>
      <xdr:col>20</xdr:col>
      <xdr:colOff>38100</xdr:colOff>
      <xdr:row>77</xdr:row>
      <xdr:rowOff>4260</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10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166837</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3197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106414</xdr:rowOff>
    </xdr:from>
    <xdr:to>
      <xdr:col>15</xdr:col>
      <xdr:colOff>101600</xdr:colOff>
      <xdr:row>77</xdr:row>
      <xdr:rowOff>36564</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136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27691</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229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130795</xdr:rowOff>
    </xdr:from>
    <xdr:to>
      <xdr:col>10</xdr:col>
      <xdr:colOff>165100</xdr:colOff>
      <xdr:row>77</xdr:row>
      <xdr:rowOff>60945</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16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52072</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3253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77656</xdr:rowOff>
    </xdr:from>
    <xdr:to>
      <xdr:col>6</xdr:col>
      <xdr:colOff>38100</xdr:colOff>
      <xdr:row>78</xdr:row>
      <xdr:rowOff>7806</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279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170383</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372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140266</xdr:rowOff>
    </xdr:from>
    <xdr:to>
      <xdr:col>24</xdr:col>
      <xdr:colOff>62865</xdr:colOff>
      <xdr:row>98</xdr:row>
      <xdr:rowOff>142207</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399316"/>
          <a:ext cx="1270" cy="1544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146034</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48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142207</xdr:rowOff>
    </xdr:from>
    <xdr:to>
      <xdr:col>24</xdr:col>
      <xdr:colOff>152400</xdr:colOff>
      <xdr:row>98</xdr:row>
      <xdr:rowOff>142207</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44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86943</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174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849,703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140266</xdr:rowOff>
    </xdr:from>
    <xdr:to>
      <xdr:col>24</xdr:col>
      <xdr:colOff>152400</xdr:colOff>
      <xdr:row>89</xdr:row>
      <xdr:rowOff>140266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399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10072</xdr:rowOff>
    </xdr:from>
    <xdr:to>
      <xdr:col>24</xdr:col>
      <xdr:colOff>63500</xdr:colOff>
      <xdr:row>98</xdr:row>
      <xdr:rowOff>18639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812172"/>
          <a:ext cx="838200" cy="8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78201</xdr:rowOff>
    </xdr:from>
    <xdr:ext cx="599010"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5374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55324</xdr:rowOff>
    </xdr:from>
    <xdr:to>
      <xdr:col>24</xdr:col>
      <xdr:colOff>114300</xdr:colOff>
      <xdr:row>97</xdr:row>
      <xdr:rowOff>156924</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8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162003</xdr:rowOff>
    </xdr:from>
    <xdr:to>
      <xdr:col>19</xdr:col>
      <xdr:colOff>177800</xdr:colOff>
      <xdr:row>98</xdr:row>
      <xdr:rowOff>18639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6792653"/>
          <a:ext cx="889000" cy="28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54373</xdr:rowOff>
    </xdr:from>
    <xdr:to>
      <xdr:col>20</xdr:col>
      <xdr:colOff>38100</xdr:colOff>
      <xdr:row>97</xdr:row>
      <xdr:rowOff>155973</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8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1050</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497795" y="16460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162003</xdr:rowOff>
    </xdr:from>
    <xdr:to>
      <xdr:col>15</xdr:col>
      <xdr:colOff>50800</xdr:colOff>
      <xdr:row>98</xdr:row>
      <xdr:rowOff>25000</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792653"/>
          <a:ext cx="889000" cy="34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78777</xdr:rowOff>
    </xdr:from>
    <xdr:to>
      <xdr:col>15</xdr:col>
      <xdr:colOff>101600</xdr:colOff>
      <xdr:row>98</xdr:row>
      <xdr:rowOff>8927</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70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25454</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08795" y="16484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161688</xdr:rowOff>
    </xdr:from>
    <xdr:to>
      <xdr:col>10</xdr:col>
      <xdr:colOff>114300</xdr:colOff>
      <xdr:row>98</xdr:row>
      <xdr:rowOff>25000</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1130300" y="16792338"/>
          <a:ext cx="889000" cy="34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86278</xdr:rowOff>
    </xdr:from>
    <xdr:to>
      <xdr:col>10</xdr:col>
      <xdr:colOff>165100</xdr:colOff>
      <xdr:row>98</xdr:row>
      <xdr:rowOff>16428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71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32955</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19795" y="16492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94886</xdr:rowOff>
    </xdr:from>
    <xdr:to>
      <xdr:col>6</xdr:col>
      <xdr:colOff>38100</xdr:colOff>
      <xdr:row>98</xdr:row>
      <xdr:rowOff>25036</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25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41563</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30795" y="16500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130722</xdr:rowOff>
    </xdr:from>
    <xdr:to>
      <xdr:col>24</xdr:col>
      <xdr:colOff>114300</xdr:colOff>
      <xdr:row>98</xdr:row>
      <xdr:rowOff>60872</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76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109149</xdr:rowOff>
    </xdr:from>
    <xdr:ext cx="599010"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739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139289</xdr:rowOff>
    </xdr:from>
    <xdr:to>
      <xdr:col>20</xdr:col>
      <xdr:colOff>38100</xdr:colOff>
      <xdr:row>98</xdr:row>
      <xdr:rowOff>69439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76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60566</xdr:rowOff>
    </xdr:from>
    <xdr:ext cx="59901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497795" y="16862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111203</xdr:rowOff>
    </xdr:from>
    <xdr:to>
      <xdr:col>15</xdr:col>
      <xdr:colOff>101600</xdr:colOff>
      <xdr:row>98</xdr:row>
      <xdr:rowOff>41353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741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32480</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08795" y="16834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145650</xdr:rowOff>
    </xdr:from>
    <xdr:to>
      <xdr:col>10</xdr:col>
      <xdr:colOff>165100</xdr:colOff>
      <xdr:row>98</xdr:row>
      <xdr:rowOff>75800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77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66927</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19795" y="16869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110888</xdr:rowOff>
    </xdr:from>
    <xdr:to>
      <xdr:col>6</xdr:col>
      <xdr:colOff>38100</xdr:colOff>
      <xdr:row>98</xdr:row>
      <xdr:rowOff>41038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741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32165</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30795" y="16834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120904</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092954"/>
          <a:ext cx="1270" cy="1638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67581</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868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12,898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120904</xdr:rowOff>
    </xdr:from>
    <xdr:to>
      <xdr:col>55</xdr:col>
      <xdr:colOff>88900</xdr:colOff>
      <xdr:row>29</xdr:row>
      <xdr:rowOff>120904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092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34036</xdr:rowOff>
    </xdr:from>
    <xdr:to>
      <xdr:col>55</xdr:col>
      <xdr:colOff>0</xdr:colOff>
      <xdr:row>39</xdr:row>
      <xdr:rowOff>34163</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720586"/>
          <a:ext cx="838200" cy="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91330</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43498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68453</xdr:rowOff>
    </xdr:from>
    <xdr:to>
      <xdr:col>55</xdr:col>
      <xdr:colOff>50800</xdr:colOff>
      <xdr:row>38</xdr:row>
      <xdr:rowOff>170053</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5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34163</xdr:rowOff>
    </xdr:from>
    <xdr:to>
      <xdr:col>50</xdr:col>
      <xdr:colOff>114300</xdr:colOff>
      <xdr:row>39</xdr:row>
      <xdr:rowOff>34163</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7207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80391</xdr:rowOff>
    </xdr:from>
    <xdr:to>
      <xdr:col>50</xdr:col>
      <xdr:colOff>165100</xdr:colOff>
      <xdr:row>39</xdr:row>
      <xdr:rowOff>10541</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59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27068</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3707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34163</xdr:rowOff>
    </xdr:from>
    <xdr:to>
      <xdr:col>45</xdr:col>
      <xdr:colOff>177800</xdr:colOff>
      <xdr:row>39</xdr:row>
      <xdr:rowOff>37465</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7861300" y="6720713"/>
          <a:ext cx="889000" cy="3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82677</xdr:rowOff>
    </xdr:from>
    <xdr:to>
      <xdr:col>46</xdr:col>
      <xdr:colOff>38100</xdr:colOff>
      <xdr:row>39</xdr:row>
      <xdr:rowOff>12827</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597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29354</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373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25273</xdr:rowOff>
    </xdr:from>
    <xdr:to>
      <xdr:col>41</xdr:col>
      <xdr:colOff>50800</xdr:colOff>
      <xdr:row>39</xdr:row>
      <xdr:rowOff>37465</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711823"/>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75438</xdr:rowOff>
    </xdr:from>
    <xdr:to>
      <xdr:col>41</xdr:col>
      <xdr:colOff>101600</xdr:colOff>
      <xdr:row>39</xdr:row>
      <xdr:rowOff>5588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59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22115</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3657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72263</xdr:rowOff>
    </xdr:from>
    <xdr:to>
      <xdr:col>36</xdr:col>
      <xdr:colOff>165100</xdr:colOff>
      <xdr:row>39</xdr:row>
      <xdr:rowOff>2413</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58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18940</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3625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154686</xdr:rowOff>
    </xdr:from>
    <xdr:to>
      <xdr:col>55</xdr:col>
      <xdr:colOff>50800</xdr:colOff>
      <xdr:row>39</xdr:row>
      <xdr:rowOff>84836</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66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69613</xdr:rowOff>
    </xdr:from>
    <xdr:ext cx="313932"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58471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154813</xdr:rowOff>
    </xdr:from>
    <xdr:to>
      <xdr:col>50</xdr:col>
      <xdr:colOff>165100</xdr:colOff>
      <xdr:row>39</xdr:row>
      <xdr:rowOff>84963</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669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76090</xdr:rowOff>
    </xdr:from>
    <xdr:ext cx="313932"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82333" y="67626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154813</xdr:rowOff>
    </xdr:from>
    <xdr:to>
      <xdr:col>46</xdr:col>
      <xdr:colOff>38100</xdr:colOff>
      <xdr:row>39</xdr:row>
      <xdr:rowOff>84963</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669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76090</xdr:rowOff>
    </xdr:from>
    <xdr:ext cx="313932"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93333" y="67626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158115</xdr:rowOff>
    </xdr:from>
    <xdr:to>
      <xdr:col>41</xdr:col>
      <xdr:colOff>101600</xdr:colOff>
      <xdr:row>39</xdr:row>
      <xdr:rowOff>88265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67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79392</xdr:rowOff>
    </xdr:from>
    <xdr:ext cx="313932"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704333" y="67659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145923</xdr:rowOff>
    </xdr:from>
    <xdr:to>
      <xdr:col>36</xdr:col>
      <xdr:colOff>165100</xdr:colOff>
      <xdr:row>39</xdr:row>
      <xdr:rowOff>76073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661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67200</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17" y="67537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104083</xdr:rowOff>
    </xdr:from>
    <xdr:to>
      <xdr:col>54</xdr:col>
      <xdr:colOff>189865</xdr:colOff>
      <xdr:row>59</xdr:row>
      <xdr:rowOff>12364</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848033"/>
          <a:ext cx="1270" cy="1279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16191</xdr:rowOff>
    </xdr:from>
    <xdr:ext cx="534377"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31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12364</xdr:rowOff>
    </xdr:from>
    <xdr:to>
      <xdr:col>55</xdr:col>
      <xdr:colOff>88900</xdr:colOff>
      <xdr:row>59</xdr:row>
      <xdr:rowOff>12364</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27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50760</xdr:rowOff>
    </xdr:from>
    <xdr:ext cx="690189"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6232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1,033,045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104083</xdr:rowOff>
    </xdr:from>
    <xdr:to>
      <xdr:col>55</xdr:col>
      <xdr:colOff>88900</xdr:colOff>
      <xdr:row>51</xdr:row>
      <xdr:rowOff>104083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848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97033</xdr:rowOff>
    </xdr:from>
    <xdr:to>
      <xdr:col>55</xdr:col>
      <xdr:colOff>0</xdr:colOff>
      <xdr:row>58</xdr:row>
      <xdr:rowOff>99871</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10041133"/>
          <a:ext cx="838200" cy="2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143639</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448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120762</xdr:rowOff>
    </xdr:from>
    <xdr:to>
      <xdr:col>55</xdr:col>
      <xdr:colOff>50800</xdr:colOff>
      <xdr:row>58</xdr:row>
      <xdr:rowOff>50912</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9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97033</xdr:rowOff>
    </xdr:from>
    <xdr:to>
      <xdr:col>50</xdr:col>
      <xdr:colOff>114300</xdr:colOff>
      <xdr:row>58</xdr:row>
      <xdr:rowOff>103684</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10041133"/>
          <a:ext cx="889000" cy="6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104604</xdr:rowOff>
    </xdr:from>
    <xdr:to>
      <xdr:col>50</xdr:col>
      <xdr:colOff>165100</xdr:colOff>
      <xdr:row>58</xdr:row>
      <xdr:rowOff>34754</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7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51281</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652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101110</xdr:rowOff>
    </xdr:from>
    <xdr:to>
      <xdr:col>45</xdr:col>
      <xdr:colOff>177800</xdr:colOff>
      <xdr:row>58</xdr:row>
      <xdr:rowOff>103684</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10045210"/>
          <a:ext cx="889000" cy="2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94931</xdr:rowOff>
    </xdr:from>
    <xdr:to>
      <xdr:col>46</xdr:col>
      <xdr:colOff>38100</xdr:colOff>
      <xdr:row>58</xdr:row>
      <xdr:rowOff>25081</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867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41608</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642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101110</xdr:rowOff>
    </xdr:from>
    <xdr:to>
      <xdr:col>41</xdr:col>
      <xdr:colOff>50800</xdr:colOff>
      <xdr:row>58</xdr:row>
      <xdr:rowOff>105964</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10045210"/>
          <a:ext cx="889000" cy="4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121736</xdr:rowOff>
    </xdr:from>
    <xdr:to>
      <xdr:col>41</xdr:col>
      <xdr:colOff>101600</xdr:colOff>
      <xdr:row>58</xdr:row>
      <xdr:rowOff>51886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94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68413</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669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133362</xdr:rowOff>
    </xdr:from>
    <xdr:to>
      <xdr:col>36</xdr:col>
      <xdr:colOff>165100</xdr:colOff>
      <xdr:row>58</xdr:row>
      <xdr:rowOff>63512</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906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80039</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681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49071</xdr:rowOff>
    </xdr:from>
    <xdr:to>
      <xdr:col>55</xdr:col>
      <xdr:colOff>50800</xdr:colOff>
      <xdr:row>58</xdr:row>
      <xdr:rowOff>150671</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993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135448</xdr:rowOff>
    </xdr:from>
    <xdr:ext cx="534377"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90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46233</xdr:rowOff>
    </xdr:from>
    <xdr:to>
      <xdr:col>50</xdr:col>
      <xdr:colOff>165100</xdr:colOff>
      <xdr:row>58</xdr:row>
      <xdr:rowOff>147833</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990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138960</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72111" y="10083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52884</xdr:rowOff>
    </xdr:from>
    <xdr:to>
      <xdr:col>46</xdr:col>
      <xdr:colOff>38100</xdr:colOff>
      <xdr:row>58</xdr:row>
      <xdr:rowOff>154484</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99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145611</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83111" y="10089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50310</xdr:rowOff>
    </xdr:from>
    <xdr:to>
      <xdr:col>41</xdr:col>
      <xdr:colOff>101600</xdr:colOff>
      <xdr:row>58</xdr:row>
      <xdr:rowOff>151910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99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143037</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94111" y="10087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55164</xdr:rowOff>
    </xdr:from>
    <xdr:to>
      <xdr:col>36</xdr:col>
      <xdr:colOff>165100</xdr:colOff>
      <xdr:row>58</xdr:row>
      <xdr:rowOff>156764</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999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147891</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05111" y="10091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137742</xdr:rowOff>
    </xdr:from>
    <xdr:to>
      <xdr:col>54</xdr:col>
      <xdr:colOff>189865</xdr:colOff>
      <xdr:row>79</xdr:row>
      <xdr:rowOff>41219</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139242"/>
          <a:ext cx="1270" cy="1446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45046</xdr:rowOff>
    </xdr:from>
    <xdr:ext cx="378565"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895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41219</xdr:rowOff>
    </xdr:from>
    <xdr:to>
      <xdr:col>55</xdr:col>
      <xdr:colOff>88900</xdr:colOff>
      <xdr:row>79</xdr:row>
      <xdr:rowOff>41219</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85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84419</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914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380,514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137742</xdr:rowOff>
    </xdr:from>
    <xdr:to>
      <xdr:col>55</xdr:col>
      <xdr:colOff>88900</xdr:colOff>
      <xdr:row>70</xdr:row>
      <xdr:rowOff>137742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139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10464</xdr:rowOff>
    </xdr:from>
    <xdr:to>
      <xdr:col>55</xdr:col>
      <xdr:colOff>0</xdr:colOff>
      <xdr:row>78</xdr:row>
      <xdr:rowOff>55201</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383564"/>
          <a:ext cx="838200" cy="44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111343</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41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88466</xdr:rowOff>
    </xdr:from>
    <xdr:to>
      <xdr:col>55</xdr:col>
      <xdr:colOff>50800</xdr:colOff>
      <xdr:row>78</xdr:row>
      <xdr:rowOff>18616</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29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10464</xdr:rowOff>
    </xdr:from>
    <xdr:to>
      <xdr:col>50</xdr:col>
      <xdr:colOff>114300</xdr:colOff>
      <xdr:row>78</xdr:row>
      <xdr:rowOff>21487</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383564"/>
          <a:ext cx="889000" cy="1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70935</xdr:rowOff>
    </xdr:from>
    <xdr:to>
      <xdr:col>50</xdr:col>
      <xdr:colOff>165100</xdr:colOff>
      <xdr:row>78</xdr:row>
      <xdr:rowOff>1085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27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17612</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047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21487</xdr:rowOff>
    </xdr:from>
    <xdr:to>
      <xdr:col>45</xdr:col>
      <xdr:colOff>177800</xdr:colOff>
      <xdr:row>78</xdr:row>
      <xdr:rowOff>126743</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394587"/>
          <a:ext cx="889000" cy="105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60981</xdr:rowOff>
    </xdr:from>
    <xdr:to>
      <xdr:col>46</xdr:col>
      <xdr:colOff>38100</xdr:colOff>
      <xdr:row>77</xdr:row>
      <xdr:rowOff>162581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62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7658</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03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118436</xdr:rowOff>
    </xdr:from>
    <xdr:to>
      <xdr:col>41</xdr:col>
      <xdr:colOff>50800</xdr:colOff>
      <xdr:row>78</xdr:row>
      <xdr:rowOff>126743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6972300" y="13491536"/>
          <a:ext cx="889000" cy="8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92580</xdr:rowOff>
    </xdr:from>
    <xdr:to>
      <xdr:col>41</xdr:col>
      <xdr:colOff>101600</xdr:colOff>
      <xdr:row>78</xdr:row>
      <xdr:rowOff>22730</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294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39257</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069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80018</xdr:rowOff>
    </xdr:from>
    <xdr:to>
      <xdr:col>36</xdr:col>
      <xdr:colOff>165100</xdr:colOff>
      <xdr:row>78</xdr:row>
      <xdr:rowOff>10168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28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26695</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056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4401</xdr:rowOff>
    </xdr:from>
    <xdr:to>
      <xdr:col>55</xdr:col>
      <xdr:colOff>50800</xdr:colOff>
      <xdr:row>78</xdr:row>
      <xdr:rowOff>106001</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377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154278</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355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131114</xdr:rowOff>
    </xdr:from>
    <xdr:to>
      <xdr:col>50</xdr:col>
      <xdr:colOff>165100</xdr:colOff>
      <xdr:row>78</xdr:row>
      <xdr:rowOff>61264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332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52391</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342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142137</xdr:rowOff>
    </xdr:from>
    <xdr:to>
      <xdr:col>46</xdr:col>
      <xdr:colOff>38100</xdr:colOff>
      <xdr:row>78</xdr:row>
      <xdr:rowOff>72287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343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63414</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3436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75943</xdr:rowOff>
    </xdr:from>
    <xdr:to>
      <xdr:col>41</xdr:col>
      <xdr:colOff>101600</xdr:colOff>
      <xdr:row>79</xdr:row>
      <xdr:rowOff>6093</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44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168670</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94111" y="1354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67636</xdr:rowOff>
    </xdr:from>
    <xdr:to>
      <xdr:col>36</xdr:col>
      <xdr:colOff>165100</xdr:colOff>
      <xdr:row>78</xdr:row>
      <xdr:rowOff>169236</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440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160363</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05111" y="13533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29763</xdr:rowOff>
    </xdr:from>
    <xdr:to>
      <xdr:col>54</xdr:col>
      <xdr:colOff>189865</xdr:colOff>
      <xdr:row>99</xdr:row>
      <xdr:rowOff>27891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60263"/>
          <a:ext cx="1270" cy="1541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31718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7005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27891</xdr:rowOff>
    </xdr:from>
    <xdr:to>
      <xdr:col>55</xdr:col>
      <xdr:colOff>88900</xdr:colOff>
      <xdr:row>99</xdr:row>
      <xdr:rowOff>27891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7001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147890</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35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987,328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29763</xdr:rowOff>
    </xdr:from>
    <xdr:to>
      <xdr:col>55</xdr:col>
      <xdr:colOff>88900</xdr:colOff>
      <xdr:row>90</xdr:row>
      <xdr:rowOff>29763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60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136286</xdr:rowOff>
    </xdr:from>
    <xdr:to>
      <xdr:col>55</xdr:col>
      <xdr:colOff>0</xdr:colOff>
      <xdr:row>98</xdr:row>
      <xdr:rowOff>142438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9639300" y="16938386"/>
          <a:ext cx="838200" cy="6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111527</xdr:rowOff>
    </xdr:from>
    <xdr:ext cx="599010"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5707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88650</xdr:rowOff>
    </xdr:from>
    <xdr:to>
      <xdr:col>55</xdr:col>
      <xdr:colOff>50800</xdr:colOff>
      <xdr:row>98</xdr:row>
      <xdr:rowOff>18800</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71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142438</xdr:rowOff>
    </xdr:from>
    <xdr:to>
      <xdr:col>50</xdr:col>
      <xdr:colOff>114300</xdr:colOff>
      <xdr:row>98</xdr:row>
      <xdr:rowOff>158693</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944538"/>
          <a:ext cx="889000" cy="16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104459</xdr:rowOff>
    </xdr:from>
    <xdr:to>
      <xdr:col>50</xdr:col>
      <xdr:colOff>165100</xdr:colOff>
      <xdr:row>98</xdr:row>
      <xdr:rowOff>34609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73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51136</xdr:rowOff>
    </xdr:from>
    <xdr:ext cx="59901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39795" y="16510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158693</xdr:rowOff>
    </xdr:from>
    <xdr:to>
      <xdr:col>45</xdr:col>
      <xdr:colOff>177800</xdr:colOff>
      <xdr:row>98</xdr:row>
      <xdr:rowOff>158902</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6960793"/>
          <a:ext cx="889000" cy="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115833</xdr:rowOff>
    </xdr:from>
    <xdr:to>
      <xdr:col>46</xdr:col>
      <xdr:colOff>38100</xdr:colOff>
      <xdr:row>98</xdr:row>
      <xdr:rowOff>45983</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746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62510</xdr:rowOff>
    </xdr:from>
    <xdr:ext cx="59901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50795" y="16521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158902</xdr:rowOff>
    </xdr:from>
    <xdr:to>
      <xdr:col>41</xdr:col>
      <xdr:colOff>50800</xdr:colOff>
      <xdr:row>98</xdr:row>
      <xdr:rowOff>170159</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72300" y="16961002"/>
          <a:ext cx="889000" cy="1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129211</xdr:rowOff>
    </xdr:from>
    <xdr:to>
      <xdr:col>41</xdr:col>
      <xdr:colOff>101600</xdr:colOff>
      <xdr:row>98</xdr:row>
      <xdr:rowOff>59361</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759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75888</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61795" y="16535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138088</xdr:rowOff>
    </xdr:from>
    <xdr:to>
      <xdr:col>36</xdr:col>
      <xdr:colOff>165100</xdr:colOff>
      <xdr:row>98</xdr:row>
      <xdr:rowOff>68238</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768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84765</xdr:rowOff>
    </xdr:from>
    <xdr:ext cx="59901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672795" y="16543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85486</xdr:rowOff>
    </xdr:from>
    <xdr:to>
      <xdr:col>55</xdr:col>
      <xdr:colOff>50800</xdr:colOff>
      <xdr:row>99</xdr:row>
      <xdr:rowOff>15636</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887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413</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80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91638</xdr:rowOff>
    </xdr:from>
    <xdr:to>
      <xdr:col>50</xdr:col>
      <xdr:colOff>165100</xdr:colOff>
      <xdr:row>99</xdr:row>
      <xdr:rowOff>21788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893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12915</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986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107893</xdr:rowOff>
    </xdr:from>
    <xdr:to>
      <xdr:col>46</xdr:col>
      <xdr:colOff>38100</xdr:colOff>
      <xdr:row>99</xdr:row>
      <xdr:rowOff>38043</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909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29170</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7002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108102</xdr:rowOff>
    </xdr:from>
    <xdr:to>
      <xdr:col>41</xdr:col>
      <xdr:colOff>101600</xdr:colOff>
      <xdr:row>99</xdr:row>
      <xdr:rowOff>38252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910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29379</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7002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119359</xdr:rowOff>
    </xdr:from>
    <xdr:to>
      <xdr:col>36</xdr:col>
      <xdr:colOff>165100</xdr:colOff>
      <xdr:row>99</xdr:row>
      <xdr:rowOff>49509</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921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40636</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7014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54318</xdr:rowOff>
    </xdr:from>
    <xdr:to>
      <xdr:col>85</xdr:col>
      <xdr:colOff>126364</xdr:colOff>
      <xdr:row>39</xdr:row>
      <xdr:rowOff>4586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197818"/>
          <a:ext cx="1269" cy="1493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8413</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69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4586</xdr:rowOff>
    </xdr:from>
    <xdr:to>
      <xdr:col>86</xdr:col>
      <xdr:colOff>25400</xdr:colOff>
      <xdr:row>39</xdr:row>
      <xdr:rowOff>4586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91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995</xdr:rowOff>
    </xdr:from>
    <xdr:ext cx="599010"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4973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402,410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54318</xdr:rowOff>
    </xdr:from>
    <xdr:to>
      <xdr:col>86</xdr:col>
      <xdr:colOff>25400</xdr:colOff>
      <xdr:row>30</xdr:row>
      <xdr:rowOff>54318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197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11554</xdr:rowOff>
    </xdr:from>
    <xdr:to>
      <xdr:col>85</xdr:col>
      <xdr:colOff>127000</xdr:colOff>
      <xdr:row>38</xdr:row>
      <xdr:rowOff>49559</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6526654"/>
          <a:ext cx="838200" cy="38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109160</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2813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86283</xdr:rowOff>
    </xdr:from>
    <xdr:to>
      <xdr:col>85</xdr:col>
      <xdr:colOff>177800</xdr:colOff>
      <xdr:row>38</xdr:row>
      <xdr:rowOff>16433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429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49559</xdr:rowOff>
    </xdr:from>
    <xdr:to>
      <xdr:col>81</xdr:col>
      <xdr:colOff>50800</xdr:colOff>
      <xdr:row>38</xdr:row>
      <xdr:rowOff>91691</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592300" y="6564659"/>
          <a:ext cx="889000" cy="42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111040</xdr:rowOff>
    </xdr:from>
    <xdr:to>
      <xdr:col>81</xdr:col>
      <xdr:colOff>101600</xdr:colOff>
      <xdr:row>38</xdr:row>
      <xdr:rowOff>41190</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45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57717</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229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91691</xdr:rowOff>
    </xdr:from>
    <xdr:to>
      <xdr:col>76</xdr:col>
      <xdr:colOff>114300</xdr:colOff>
      <xdr:row>38</xdr:row>
      <xdr:rowOff>108843</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606791"/>
          <a:ext cx="889000" cy="17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116644</xdr:rowOff>
    </xdr:from>
    <xdr:to>
      <xdr:col>76</xdr:col>
      <xdr:colOff>165100</xdr:colOff>
      <xdr:row>38</xdr:row>
      <xdr:rowOff>46794</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46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63321</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235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102274</xdr:rowOff>
    </xdr:from>
    <xdr:to>
      <xdr:col>71</xdr:col>
      <xdr:colOff>177800</xdr:colOff>
      <xdr:row>38</xdr:row>
      <xdr:rowOff>108843</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2814300" y="6617374"/>
          <a:ext cx="889000" cy="6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119609</xdr:rowOff>
    </xdr:from>
    <xdr:to>
      <xdr:col>72</xdr:col>
      <xdr:colOff>38100</xdr:colOff>
      <xdr:row>38</xdr:row>
      <xdr:rowOff>49758</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4632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66286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23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69991</xdr:rowOff>
    </xdr:from>
    <xdr:to>
      <xdr:col>67</xdr:col>
      <xdr:colOff>101600</xdr:colOff>
      <xdr:row>38</xdr:row>
      <xdr:rowOff>141</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413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16668</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188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132204</xdr:rowOff>
    </xdr:from>
    <xdr:to>
      <xdr:col>85</xdr:col>
      <xdr:colOff>177800</xdr:colOff>
      <xdr:row>38</xdr:row>
      <xdr:rowOff>62354</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475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110631</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454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170209</xdr:rowOff>
    </xdr:from>
    <xdr:to>
      <xdr:col>81</xdr:col>
      <xdr:colOff>101600</xdr:colOff>
      <xdr:row>38</xdr:row>
      <xdr:rowOff>100359</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513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91486</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606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40891</xdr:rowOff>
    </xdr:from>
    <xdr:to>
      <xdr:col>76</xdr:col>
      <xdr:colOff>165100</xdr:colOff>
      <xdr:row>38</xdr:row>
      <xdr:rowOff>142491</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555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133618</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64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58043</xdr:rowOff>
    </xdr:from>
    <xdr:to>
      <xdr:col>72</xdr:col>
      <xdr:colOff>38100</xdr:colOff>
      <xdr:row>38</xdr:row>
      <xdr:rowOff>159643</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57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150770</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665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51474</xdr:rowOff>
    </xdr:from>
    <xdr:to>
      <xdr:col>67</xdr:col>
      <xdr:colOff>101600</xdr:colOff>
      <xdr:row>38</xdr:row>
      <xdr:rowOff>153074</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566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144201</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659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38299</xdr:rowOff>
    </xdr:from>
    <xdr:ext cx="685572"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31376</xdr:rowOff>
    </xdr:from>
    <xdr:to>
      <xdr:col>85</xdr:col>
      <xdr:colOff>126364</xdr:colOff>
      <xdr:row>59</xdr:row>
      <xdr:rowOff>667</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775326"/>
          <a:ext cx="1269" cy="1340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4494</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10120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667</xdr:rowOff>
    </xdr:from>
    <xdr:to>
      <xdr:col>86</xdr:col>
      <xdr:colOff>25400</xdr:colOff>
      <xdr:row>59</xdr:row>
      <xdr:rowOff>667</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10116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149503</xdr:rowOff>
    </xdr:from>
    <xdr:ext cx="599010"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550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881,340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31376</xdr:rowOff>
    </xdr:from>
    <xdr:to>
      <xdr:col>86</xdr:col>
      <xdr:colOff>25400</xdr:colOff>
      <xdr:row>51</xdr:row>
      <xdr:rowOff>31376</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775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121524</xdr:rowOff>
    </xdr:from>
    <xdr:to>
      <xdr:col>85</xdr:col>
      <xdr:colOff>127000</xdr:colOff>
      <xdr:row>58</xdr:row>
      <xdr:rowOff>125416</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5481300" y="10065624"/>
          <a:ext cx="838200" cy="3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131948</xdr:rowOff>
    </xdr:from>
    <xdr:ext cx="599010"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7331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109071</xdr:rowOff>
    </xdr:from>
    <xdr:to>
      <xdr:col>85</xdr:col>
      <xdr:colOff>177800</xdr:colOff>
      <xdr:row>58</xdr:row>
      <xdr:rowOff>39221</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881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125416</xdr:rowOff>
    </xdr:from>
    <xdr:to>
      <xdr:col>81</xdr:col>
      <xdr:colOff>50800</xdr:colOff>
      <xdr:row>58</xdr:row>
      <xdr:rowOff>129618</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4592300" y="10069516"/>
          <a:ext cx="889000" cy="4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128677</xdr:rowOff>
    </xdr:from>
    <xdr:to>
      <xdr:col>81</xdr:col>
      <xdr:colOff>101600</xdr:colOff>
      <xdr:row>58</xdr:row>
      <xdr:rowOff>58827</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901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75354</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181795" y="967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99027</xdr:rowOff>
    </xdr:from>
    <xdr:to>
      <xdr:col>76</xdr:col>
      <xdr:colOff>114300</xdr:colOff>
      <xdr:row>58</xdr:row>
      <xdr:rowOff>129618</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3703300" y="10043127"/>
          <a:ext cx="889000" cy="30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166795</xdr:rowOff>
    </xdr:from>
    <xdr:to>
      <xdr:col>76</xdr:col>
      <xdr:colOff>165100</xdr:colOff>
      <xdr:row>58</xdr:row>
      <xdr:rowOff>96945</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93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113472</xdr:rowOff>
    </xdr:from>
    <xdr:ext cx="59901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292795" y="9714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99027</xdr:rowOff>
    </xdr:from>
    <xdr:to>
      <xdr:col>71</xdr:col>
      <xdr:colOff>177800</xdr:colOff>
      <xdr:row>58</xdr:row>
      <xdr:rowOff>143162</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2814300" y="10043127"/>
          <a:ext cx="889000" cy="44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163332</xdr:rowOff>
    </xdr:from>
    <xdr:to>
      <xdr:col>72</xdr:col>
      <xdr:colOff>38100</xdr:colOff>
      <xdr:row>58</xdr:row>
      <xdr:rowOff>93482</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935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110009</xdr:rowOff>
    </xdr:from>
    <xdr:ext cx="59901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03795" y="9711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162213</xdr:rowOff>
    </xdr:from>
    <xdr:to>
      <xdr:col>67</xdr:col>
      <xdr:colOff>101600</xdr:colOff>
      <xdr:row>58</xdr:row>
      <xdr:rowOff>92363</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93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108890</xdr:rowOff>
    </xdr:from>
    <xdr:ext cx="59901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14795" y="9710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70724</xdr:rowOff>
    </xdr:from>
    <xdr:to>
      <xdr:col>85</xdr:col>
      <xdr:colOff>177800</xdr:colOff>
      <xdr:row>59</xdr:row>
      <xdr:rowOff>874</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1001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157101</xdr:rowOff>
    </xdr:from>
    <xdr:ext cx="534377"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92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74616</xdr:rowOff>
    </xdr:from>
    <xdr:to>
      <xdr:col>81</xdr:col>
      <xdr:colOff>101600</xdr:colOff>
      <xdr:row>59</xdr:row>
      <xdr:rowOff>4766</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1001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167343</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14111" y="10111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78818</xdr:rowOff>
    </xdr:from>
    <xdr:to>
      <xdr:col>76</xdr:col>
      <xdr:colOff>165100</xdr:colOff>
      <xdr:row>59</xdr:row>
      <xdr:rowOff>8968</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10022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95</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10115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48227</xdr:rowOff>
    </xdr:from>
    <xdr:to>
      <xdr:col>72</xdr:col>
      <xdr:colOff>38100</xdr:colOff>
      <xdr:row>58</xdr:row>
      <xdr:rowOff>149827</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992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140954</xdr:rowOff>
    </xdr:from>
    <xdr:ext cx="59901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03795" y="10085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92362</xdr:rowOff>
    </xdr:from>
    <xdr:to>
      <xdr:col>67</xdr:col>
      <xdr:colOff>101600</xdr:colOff>
      <xdr:row>59</xdr:row>
      <xdr:rowOff>22512</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10036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13639</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10129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92727</xdr:rowOff>
    </xdr:from>
    <xdr:ext cx="685572"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760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93716</xdr:rowOff>
    </xdr:from>
    <xdr:to>
      <xdr:col>85</xdr:col>
      <xdr:colOff>126364</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095216"/>
          <a:ext cx="1269" cy="1493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70808</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6153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40393</xdr:rowOff>
    </xdr:from>
    <xdr:ext cx="690189"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87044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1,176,208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93716</xdr:rowOff>
    </xdr:from>
    <xdr:to>
      <xdr:col>86</xdr:col>
      <xdr:colOff>25400</xdr:colOff>
      <xdr:row>70</xdr:row>
      <xdr:rowOff>93716</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095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41607</xdr:rowOff>
    </xdr:from>
    <xdr:to>
      <xdr:col>85</xdr:col>
      <xdr:colOff>127000</xdr:colOff>
      <xdr:row>79</xdr:row>
      <xdr:rowOff>44379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586157"/>
          <a:ext cx="838200" cy="2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159707</xdr:rowOff>
    </xdr:from>
    <xdr:ext cx="534377"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613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136830</xdr:rowOff>
    </xdr:from>
    <xdr:to>
      <xdr:col>85</xdr:col>
      <xdr:colOff>177800</xdr:colOff>
      <xdr:row>79</xdr:row>
      <xdr:rowOff>66980</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50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23662</xdr:rowOff>
    </xdr:from>
    <xdr:to>
      <xdr:col>81</xdr:col>
      <xdr:colOff>50800</xdr:colOff>
      <xdr:row>79</xdr:row>
      <xdr:rowOff>41607</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568212"/>
          <a:ext cx="889000" cy="17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132547</xdr:rowOff>
    </xdr:from>
    <xdr:to>
      <xdr:col>81</xdr:col>
      <xdr:colOff>101600</xdr:colOff>
      <xdr:row>79</xdr:row>
      <xdr:rowOff>62697</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505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79224</xdr:rowOff>
    </xdr:from>
    <xdr:ext cx="534377"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14111" y="13280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23662</xdr:rowOff>
    </xdr:from>
    <xdr:to>
      <xdr:col>76</xdr:col>
      <xdr:colOff>114300</xdr:colOff>
      <xdr:row>79</xdr:row>
      <xdr:rowOff>44379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3703300" y="13568212"/>
          <a:ext cx="889000" cy="20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131718</xdr:rowOff>
    </xdr:from>
    <xdr:to>
      <xdr:col>76</xdr:col>
      <xdr:colOff>165100</xdr:colOff>
      <xdr:row>79</xdr:row>
      <xdr:rowOff>61868</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504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78395</xdr:rowOff>
    </xdr:from>
    <xdr:ext cx="534377"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25111" y="13280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36137</xdr:rowOff>
    </xdr:from>
    <xdr:to>
      <xdr:col>71</xdr:col>
      <xdr:colOff>177800</xdr:colOff>
      <xdr:row>79</xdr:row>
      <xdr:rowOff>44379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580687"/>
          <a:ext cx="889000" cy="8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133102</xdr:rowOff>
    </xdr:from>
    <xdr:to>
      <xdr:col>72</xdr:col>
      <xdr:colOff>38100</xdr:colOff>
      <xdr:row>79</xdr:row>
      <xdr:rowOff>63252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506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79779</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36111" y="13281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135145</xdr:rowOff>
    </xdr:from>
    <xdr:to>
      <xdr:col>67</xdr:col>
      <xdr:colOff>101600</xdr:colOff>
      <xdr:row>79</xdr:row>
      <xdr:rowOff>65295</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508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81822</xdr:rowOff>
    </xdr:from>
    <xdr:ext cx="534377"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47111" y="13283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165029</xdr:rowOff>
    </xdr:from>
    <xdr:to>
      <xdr:col>85</xdr:col>
      <xdr:colOff>177800</xdr:colOff>
      <xdr:row>79</xdr:row>
      <xdr:rowOff>95179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3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115258</xdr:rowOff>
    </xdr:from>
    <xdr:ext cx="313932"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4883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162257</xdr:rowOff>
    </xdr:from>
    <xdr:to>
      <xdr:col>81</xdr:col>
      <xdr:colOff>101600</xdr:colOff>
      <xdr:row>79</xdr:row>
      <xdr:rowOff>92407</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3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83534</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46428" y="13628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144312</xdr:rowOff>
    </xdr:from>
    <xdr:to>
      <xdr:col>76</xdr:col>
      <xdr:colOff>165100</xdr:colOff>
      <xdr:row>79</xdr:row>
      <xdr:rowOff>74462</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17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65589</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325111" y="1361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165029</xdr:rowOff>
    </xdr:from>
    <xdr:to>
      <xdr:col>72</xdr:col>
      <xdr:colOff>38100</xdr:colOff>
      <xdr:row>79</xdr:row>
      <xdr:rowOff>95179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3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86306</xdr:rowOff>
    </xdr:from>
    <xdr:ext cx="313932"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46333" y="136308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156787</xdr:rowOff>
    </xdr:from>
    <xdr:to>
      <xdr:col>67</xdr:col>
      <xdr:colOff>101600</xdr:colOff>
      <xdr:row>79</xdr:row>
      <xdr:rowOff>86937</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2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78064</xdr:rowOff>
    </xdr:from>
    <xdr:ext cx="469744"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579428" y="13622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42401</xdr:rowOff>
    </xdr:from>
    <xdr:to>
      <xdr:col>85</xdr:col>
      <xdr:colOff>126364</xdr:colOff>
      <xdr:row>98</xdr:row>
      <xdr:rowOff>160134</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644351"/>
          <a:ext cx="1269" cy="1317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163961</xdr:rowOff>
    </xdr:from>
    <xdr:ext cx="534377"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966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160134</xdr:rowOff>
    </xdr:from>
    <xdr:to>
      <xdr:col>86</xdr:col>
      <xdr:colOff>25400</xdr:colOff>
      <xdr:row>98</xdr:row>
      <xdr:rowOff>160134</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962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160528</xdr:rowOff>
    </xdr:from>
    <xdr:ext cx="599010"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419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721,076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42401</xdr:rowOff>
    </xdr:from>
    <xdr:to>
      <xdr:col>86</xdr:col>
      <xdr:colOff>25400</xdr:colOff>
      <xdr:row>91</xdr:row>
      <xdr:rowOff>42401</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644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1395</xdr:rowOff>
    </xdr:from>
    <xdr:to>
      <xdr:col>85</xdr:col>
      <xdr:colOff>127000</xdr:colOff>
      <xdr:row>98</xdr:row>
      <xdr:rowOff>4333</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5481300" y="16803495"/>
          <a:ext cx="838200" cy="2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18873</xdr:rowOff>
    </xdr:from>
    <xdr:ext cx="599010"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4780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167446</xdr:rowOff>
    </xdr:from>
    <xdr:to>
      <xdr:col>85</xdr:col>
      <xdr:colOff>177800</xdr:colOff>
      <xdr:row>97</xdr:row>
      <xdr:rowOff>97596</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626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4333</xdr:rowOff>
    </xdr:from>
    <xdr:to>
      <xdr:col>81</xdr:col>
      <xdr:colOff>50800</xdr:colOff>
      <xdr:row>98</xdr:row>
      <xdr:rowOff>20394</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4592300" y="16806433"/>
          <a:ext cx="889000" cy="16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7579</xdr:rowOff>
    </xdr:from>
    <xdr:to>
      <xdr:col>81</xdr:col>
      <xdr:colOff>101600</xdr:colOff>
      <xdr:row>97</xdr:row>
      <xdr:rowOff>109179</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63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125706</xdr:rowOff>
    </xdr:from>
    <xdr:ext cx="59901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181795" y="16413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4409</xdr:rowOff>
    </xdr:from>
    <xdr:to>
      <xdr:col>76</xdr:col>
      <xdr:colOff>114300</xdr:colOff>
      <xdr:row>98</xdr:row>
      <xdr:rowOff>20394</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3703300" y="16806509"/>
          <a:ext cx="889000" cy="15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10579</xdr:rowOff>
    </xdr:from>
    <xdr:to>
      <xdr:col>76</xdr:col>
      <xdr:colOff>165100</xdr:colOff>
      <xdr:row>97</xdr:row>
      <xdr:rowOff>112179</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641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128706</xdr:rowOff>
    </xdr:from>
    <xdr:ext cx="59901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292795" y="16416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171114</xdr:rowOff>
    </xdr:from>
    <xdr:to>
      <xdr:col>71</xdr:col>
      <xdr:colOff>177800</xdr:colOff>
      <xdr:row>98</xdr:row>
      <xdr:rowOff>4409</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2814300" y="16801764"/>
          <a:ext cx="889000" cy="4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36629</xdr:rowOff>
    </xdr:from>
    <xdr:to>
      <xdr:col>72</xdr:col>
      <xdr:colOff>38100</xdr:colOff>
      <xdr:row>97</xdr:row>
      <xdr:rowOff>138229</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66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154756</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03795" y="16442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50507</xdr:rowOff>
    </xdr:from>
    <xdr:to>
      <xdr:col>67</xdr:col>
      <xdr:colOff>101600</xdr:colOff>
      <xdr:row>97</xdr:row>
      <xdr:rowOff>152107</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68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168634</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14795" y="16456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122045</xdr:rowOff>
    </xdr:from>
    <xdr:to>
      <xdr:col>85</xdr:col>
      <xdr:colOff>177800</xdr:colOff>
      <xdr:row>98</xdr:row>
      <xdr:rowOff>52195</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752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100472</xdr:rowOff>
    </xdr:from>
    <xdr:ext cx="599010"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731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124983</xdr:rowOff>
    </xdr:from>
    <xdr:to>
      <xdr:col>81</xdr:col>
      <xdr:colOff>101600</xdr:colOff>
      <xdr:row>98</xdr:row>
      <xdr:rowOff>55133</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755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46260</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181795" y="16848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141044</xdr:rowOff>
    </xdr:from>
    <xdr:to>
      <xdr:col>76</xdr:col>
      <xdr:colOff>165100</xdr:colOff>
      <xdr:row>98</xdr:row>
      <xdr:rowOff>71194</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77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62321</xdr:rowOff>
    </xdr:from>
    <xdr:ext cx="59901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292795" y="16864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125059</xdr:rowOff>
    </xdr:from>
    <xdr:to>
      <xdr:col>72</xdr:col>
      <xdr:colOff>38100</xdr:colOff>
      <xdr:row>98</xdr:row>
      <xdr:rowOff>55209</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755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46336</xdr:rowOff>
    </xdr:from>
    <xdr:ext cx="59901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03795" y="16848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120314</xdr:rowOff>
    </xdr:from>
    <xdr:to>
      <xdr:col>67</xdr:col>
      <xdr:colOff>101600</xdr:colOff>
      <xdr:row>98</xdr:row>
      <xdr:rowOff>50464</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75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41591</xdr:rowOff>
    </xdr:from>
    <xdr:ext cx="59901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14795" y="16843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a:extLst>
            <a:ext uri="{FF2B5EF4-FFF2-40B4-BE49-F238E27FC236}">
              <a16:creationId xmlns:a16="http://schemas.microsoft.com/office/drawing/2014/main" id="{00000000-0008-0000-07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59755</xdr:rowOff>
    </xdr:from>
    <xdr:to>
      <xdr:col>116</xdr:col>
      <xdr:colOff>62864</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flipV="1">
          <a:off x="22159595" y="5203255"/>
          <a:ext cx="1269" cy="15821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110071</xdr:rowOff>
    </xdr:from>
    <xdr:ext cx="249299" cy="259045"/>
    <xdr:sp macro="" textlink="">
      <xdr:nvSpPr>
        <xdr:cNvPr id="747" name="諸支出金最小値テキスト">
          <a:extLst>
            <a:ext uri="{FF2B5EF4-FFF2-40B4-BE49-F238E27FC236}">
              <a16:creationId xmlns:a16="http://schemas.microsoft.com/office/drawing/2014/main" id="{00000000-0008-0000-0700-0000EB020000}"/>
            </a:ext>
          </a:extLst>
        </xdr:cNvPr>
        <xdr:cNvSpPr txBox="1"/>
      </xdr:nvSpPr>
      <xdr:spPr>
        <a:xfrm>
          <a:off x="22212300" y="67966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6432</xdr:rowOff>
    </xdr:from>
    <xdr:ext cx="534377" cy="259045"/>
    <xdr:sp macro="" textlink="">
      <xdr:nvSpPr>
        <xdr:cNvPr id="749" name="諸支出金最大値テキスト">
          <a:extLst>
            <a:ext uri="{FF2B5EF4-FFF2-40B4-BE49-F238E27FC236}">
              <a16:creationId xmlns:a16="http://schemas.microsoft.com/office/drawing/2014/main" id="{00000000-0008-0000-0700-0000ED020000}"/>
            </a:ext>
          </a:extLst>
        </xdr:cNvPr>
        <xdr:cNvSpPr txBox="1"/>
      </xdr:nvSpPr>
      <xdr:spPr>
        <a:xfrm>
          <a:off x="22212300" y="4978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48,448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59755</xdr:rowOff>
    </xdr:from>
    <xdr:to>
      <xdr:col>116</xdr:col>
      <xdr:colOff>152400</xdr:colOff>
      <xdr:row>30</xdr:row>
      <xdr:rowOff>59755</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5203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27522</xdr:rowOff>
    </xdr:from>
    <xdr:ext cx="469744" cy="259045"/>
    <xdr:sp macro="" textlink="">
      <xdr:nvSpPr>
        <xdr:cNvPr id="752" name="諸支出金平均値テキスト">
          <a:extLst>
            <a:ext uri="{FF2B5EF4-FFF2-40B4-BE49-F238E27FC236}">
              <a16:creationId xmlns:a16="http://schemas.microsoft.com/office/drawing/2014/main" id="{00000000-0008-0000-0700-0000F0020000}"/>
            </a:ext>
          </a:extLst>
        </xdr:cNvPr>
        <xdr:cNvSpPr txBox="1"/>
      </xdr:nvSpPr>
      <xdr:spPr>
        <a:xfrm>
          <a:off x="22212300" y="65426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4645</xdr:rowOff>
    </xdr:from>
    <xdr:to>
      <xdr:col>116</xdr:col>
      <xdr:colOff>114300</xdr:colOff>
      <xdr:row>39</xdr:row>
      <xdr:rowOff>106245</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2110700" y="6691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11372</xdr:rowOff>
    </xdr:from>
    <xdr:to>
      <xdr:col>112</xdr:col>
      <xdr:colOff>38100</xdr:colOff>
      <xdr:row>39</xdr:row>
      <xdr:rowOff>112972</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1272500" y="669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129499</xdr:rowOff>
    </xdr:from>
    <xdr:ext cx="469744"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088428" y="6473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18752</xdr:rowOff>
    </xdr:from>
    <xdr:to>
      <xdr:col>107</xdr:col>
      <xdr:colOff>101600</xdr:colOff>
      <xdr:row>39</xdr:row>
      <xdr:rowOff>120352</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0383500" y="6705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136879</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5017" y="64805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25349</xdr:rowOff>
    </xdr:from>
    <xdr:to>
      <xdr:col>102</xdr:col>
      <xdr:colOff>165100</xdr:colOff>
      <xdr:row>39</xdr:row>
      <xdr:rowOff>126949</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9494500" y="671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143476</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6017" y="64871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31391</xdr:rowOff>
    </xdr:from>
    <xdr:to>
      <xdr:col>98</xdr:col>
      <xdr:colOff>38100</xdr:colOff>
      <xdr:row>39</xdr:row>
      <xdr:rowOff>132991</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8605500" y="6717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149518</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7017" y="64931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154521</xdr:rowOff>
    </xdr:from>
    <xdr:ext cx="249299" cy="259045"/>
    <xdr:sp macro="" textlink="">
      <xdr:nvSpPr>
        <xdr:cNvPr id="771" name="諸支出金該当値テキスト">
          <a:extLst>
            <a:ext uri="{FF2B5EF4-FFF2-40B4-BE49-F238E27FC236}">
              <a16:creationId xmlns:a16="http://schemas.microsoft.com/office/drawing/2014/main" id="{00000000-0008-0000-0700-000003030000}"/>
            </a:ext>
          </a:extLst>
        </xdr:cNvPr>
        <xdr:cNvSpPr txBox="1"/>
      </xdr:nvSpPr>
      <xdr:spPr>
        <a:xfrm>
          <a:off x="22212300" y="66696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総務</a:t>
          </a:r>
          <a:r>
            <a:rPr kumimoji="1" lang="ja-JP" altLang="ja-JP" sz="1100" b="0" i="0" baseline="0">
              <a:solidFill>
                <a:schemeClr val="dk1"/>
              </a:solidFill>
              <a:effectLst/>
              <a:latin typeface="+mn-lt"/>
              <a:ea typeface="+mn-ea"/>
              <a:cs typeface="+mn-cs"/>
            </a:rPr>
            <a:t>費の増加については、主に</a:t>
          </a:r>
          <a:r>
            <a:rPr kumimoji="1" lang="ja-JP" altLang="en-US" sz="1100" b="0" i="0" baseline="0">
              <a:solidFill>
                <a:schemeClr val="dk1"/>
              </a:solidFill>
              <a:effectLst/>
              <a:latin typeface="+mn-lt"/>
              <a:ea typeface="+mn-ea"/>
              <a:cs typeface="+mn-cs"/>
            </a:rPr>
            <a:t>システム標準化に係る委託料の</a:t>
          </a:r>
          <a:r>
            <a:rPr kumimoji="1" lang="ja-JP" altLang="ja-JP" sz="1100" b="0" i="0" baseline="0">
              <a:solidFill>
                <a:schemeClr val="dk1"/>
              </a:solidFill>
              <a:effectLst/>
              <a:latin typeface="+mn-lt"/>
              <a:ea typeface="+mn-ea"/>
              <a:cs typeface="+mn-cs"/>
            </a:rPr>
            <a:t>増加によるものである。また、その他の項目に係る増加分については、消防費は、消防車輛の更新が主な要因である。</a:t>
          </a:r>
          <a:br>
            <a:rPr kumimoji="1" lang="en-US" altLang="ja-JP" sz="1100" b="0" i="0" baseline="0">
              <a:solidFill>
                <a:schemeClr val="dk1"/>
              </a:solidFill>
              <a:effectLst/>
              <a:latin typeface="+mn-lt"/>
              <a:ea typeface="+mn-ea"/>
              <a:cs typeface="+mn-cs"/>
            </a:rPr>
          </a:br>
          <a:r>
            <a:rPr kumimoji="1" lang="ja-JP" altLang="ja-JP" sz="1100" b="0" i="0" baseline="0">
              <a:solidFill>
                <a:schemeClr val="dk1"/>
              </a:solidFill>
              <a:effectLst/>
              <a:latin typeface="+mn-lt"/>
              <a:ea typeface="+mn-ea"/>
              <a:cs typeface="+mn-cs"/>
            </a:rPr>
            <a:t>なお、減少分については、</a:t>
          </a:r>
          <a:r>
            <a:rPr kumimoji="1" lang="ja-JP" altLang="en-US" sz="1100" b="0" i="0" baseline="0">
              <a:solidFill>
                <a:schemeClr val="dk1"/>
              </a:solidFill>
              <a:effectLst/>
              <a:latin typeface="+mn-lt"/>
              <a:ea typeface="+mn-ea"/>
              <a:cs typeface="+mn-cs"/>
            </a:rPr>
            <a:t>商工</a:t>
          </a:r>
          <a:r>
            <a:rPr kumimoji="1" lang="ja-JP" altLang="ja-JP" sz="1100" b="0" i="0" baseline="0">
              <a:solidFill>
                <a:schemeClr val="dk1"/>
              </a:solidFill>
              <a:effectLst/>
              <a:latin typeface="+mn-lt"/>
              <a:ea typeface="+mn-ea"/>
              <a:cs typeface="+mn-cs"/>
            </a:rPr>
            <a:t>費は、</a:t>
          </a:r>
          <a:r>
            <a:rPr kumimoji="1" lang="ja-JP" altLang="en-US" sz="1100" b="0" i="0" baseline="0">
              <a:solidFill>
                <a:schemeClr val="dk1"/>
              </a:solidFill>
              <a:effectLst/>
              <a:latin typeface="+mn-lt"/>
              <a:ea typeface="+mn-ea"/>
              <a:cs typeface="+mn-cs"/>
            </a:rPr>
            <a:t>文化観光交流施設関係工事の減等</a:t>
          </a:r>
          <a:r>
            <a:rPr kumimoji="1" lang="ja-JP" altLang="ja-JP" sz="1100" b="0" i="0" baseline="0">
              <a:solidFill>
                <a:schemeClr val="dk1"/>
              </a:solidFill>
              <a:effectLst/>
              <a:latin typeface="+mn-lt"/>
              <a:ea typeface="+mn-ea"/>
              <a:cs typeface="+mn-cs"/>
            </a:rPr>
            <a:t>によるものである。</a:t>
          </a:r>
          <a:r>
            <a:rPr kumimoji="1" lang="ja-JP" altLang="en-US" sz="1100" b="0" i="0" baseline="0">
              <a:solidFill>
                <a:schemeClr val="dk1"/>
              </a:solidFill>
              <a:effectLst/>
              <a:latin typeface="+mn-lt"/>
              <a:ea typeface="+mn-ea"/>
              <a:cs typeface="+mn-cs"/>
            </a:rPr>
            <a:t>民生費は物価高対策関連事業の減によるものである。</a:t>
          </a:r>
          <a:r>
            <a:rPr kumimoji="1" lang="ja-JP" altLang="ja-JP" sz="1100" b="0" i="0" baseline="0">
              <a:solidFill>
                <a:schemeClr val="dk1"/>
              </a:solidFill>
              <a:effectLst/>
              <a:latin typeface="+mn-lt"/>
              <a:ea typeface="+mn-ea"/>
              <a:cs typeface="+mn-cs"/>
            </a:rPr>
            <a:t>災害復旧費は、大雨災害による災害復旧事業費の</a:t>
          </a:r>
          <a:r>
            <a:rPr kumimoji="1" lang="ja-JP" altLang="en-US" sz="1100" b="0" i="0" baseline="0">
              <a:solidFill>
                <a:schemeClr val="dk1"/>
              </a:solidFill>
              <a:effectLst/>
              <a:latin typeface="+mn-lt"/>
              <a:ea typeface="+mn-ea"/>
              <a:cs typeface="+mn-cs"/>
            </a:rPr>
            <a:t>完了によるもの</a:t>
          </a:r>
          <a:r>
            <a:rPr kumimoji="1" lang="ja-JP" altLang="ja-JP" sz="1100" b="0" i="0" baseline="0">
              <a:solidFill>
                <a:schemeClr val="dk1"/>
              </a:solidFill>
              <a:effectLst/>
              <a:latin typeface="+mn-lt"/>
              <a:ea typeface="+mn-ea"/>
              <a:cs typeface="+mn-cs"/>
            </a:rPr>
            <a:t>が主な要因である。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eaLnBrk="1" fontAlgn="auto" latinLnBrk="0" hangingPunct="1"/>
          <a:r>
            <a:rPr kumimoji="1" lang="ja-JP" altLang="ja-JP" sz="1100" b="0" i="0" baseline="0">
              <a:solidFill>
                <a:schemeClr val="dk1"/>
              </a:solidFill>
              <a:effectLst/>
              <a:latin typeface="+mn-lt"/>
              <a:ea typeface="+mn-ea"/>
              <a:cs typeface="+mn-cs"/>
            </a:rPr>
            <a:t>　実質収支額は、行革や経費節減に努めてきたこともあり継続的に黒字を確保しており、財政調整基金残高も増加傾向で推移して</a:t>
          </a:r>
          <a:r>
            <a:rPr kumimoji="1" lang="ja-JP" altLang="en-US" sz="1100" b="0" i="0" baseline="0">
              <a:solidFill>
                <a:schemeClr val="dk1"/>
              </a:solidFill>
              <a:effectLst/>
              <a:latin typeface="+mn-lt"/>
              <a:ea typeface="+mn-ea"/>
              <a:cs typeface="+mn-cs"/>
            </a:rPr>
            <a:t>い</a:t>
          </a:r>
          <a:r>
            <a:rPr kumimoji="1" lang="ja-JP" altLang="ja-JP" sz="1100" b="0" i="0" baseline="0">
              <a:solidFill>
                <a:schemeClr val="dk1"/>
              </a:solidFill>
              <a:effectLst/>
              <a:latin typeface="+mn-lt"/>
              <a:ea typeface="+mn-ea"/>
              <a:cs typeface="+mn-cs"/>
            </a:rPr>
            <a:t>る。</a:t>
          </a:r>
          <a:endParaRPr lang="ja-JP" altLang="ja-JP" sz="1400">
            <a:effectLst/>
          </a:endParaRPr>
        </a:p>
        <a:p>
          <a:pPr algn="l" eaLnBrk="1" fontAlgn="auto" latinLnBrk="0" hangingPunct="1"/>
          <a:r>
            <a:rPr kumimoji="1" lang="ja-JP" altLang="ja-JP" sz="1100" b="0" i="0" baseline="0">
              <a:solidFill>
                <a:schemeClr val="dk1"/>
              </a:solidFill>
              <a:effectLst/>
              <a:latin typeface="+mn-lt"/>
              <a:ea typeface="+mn-ea"/>
              <a:cs typeface="+mn-cs"/>
            </a:rPr>
            <a:t>　形式収支は前年度比</a:t>
          </a:r>
          <a:r>
            <a:rPr kumimoji="1" lang="en-US" altLang="ja-JP" sz="1100" b="0" i="0" baseline="0">
              <a:solidFill>
                <a:schemeClr val="dk1"/>
              </a:solidFill>
              <a:effectLst/>
              <a:latin typeface="+mn-lt"/>
              <a:ea typeface="+mn-ea"/>
              <a:cs typeface="+mn-cs"/>
            </a:rPr>
            <a:t>118</a:t>
          </a:r>
          <a:r>
            <a:rPr kumimoji="1" lang="ja-JP" altLang="ja-JP" sz="1100" b="0" i="0" baseline="0">
              <a:solidFill>
                <a:schemeClr val="dk1"/>
              </a:solidFill>
              <a:effectLst/>
              <a:latin typeface="+mn-lt"/>
              <a:ea typeface="+mn-ea"/>
              <a:cs typeface="+mn-cs"/>
            </a:rPr>
            <a:t>百万円の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、また翌年度繰越財源が前年度比</a:t>
          </a:r>
          <a:r>
            <a:rPr kumimoji="1" lang="en-US" altLang="ja-JP" sz="1100" b="0" i="0" baseline="0">
              <a:solidFill>
                <a:schemeClr val="dk1"/>
              </a:solidFill>
              <a:effectLst/>
              <a:latin typeface="+mn-lt"/>
              <a:ea typeface="+mn-ea"/>
              <a:cs typeface="+mn-cs"/>
            </a:rPr>
            <a:t>5</a:t>
          </a:r>
          <a:r>
            <a:rPr kumimoji="1" lang="ja-JP" altLang="en-US" sz="1100" b="0" i="0" baseline="0">
              <a:solidFill>
                <a:schemeClr val="dk1"/>
              </a:solidFill>
              <a:effectLst/>
              <a:latin typeface="+mn-lt"/>
              <a:ea typeface="+mn-ea"/>
              <a:cs typeface="+mn-cs"/>
            </a:rPr>
            <a:t>百</a:t>
          </a:r>
          <a:r>
            <a:rPr kumimoji="1" lang="ja-JP" altLang="ja-JP" sz="1100" b="0" i="0" baseline="0">
              <a:solidFill>
                <a:schemeClr val="dk1"/>
              </a:solidFill>
              <a:effectLst/>
              <a:latin typeface="+mn-lt"/>
              <a:ea typeface="+mn-ea"/>
              <a:cs typeface="+mn-cs"/>
            </a:rPr>
            <a:t>万円の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、実質収支は</a:t>
          </a:r>
          <a:r>
            <a:rPr kumimoji="1" lang="en-US" altLang="ja-JP" sz="1100" b="0" i="0" baseline="0">
              <a:solidFill>
                <a:schemeClr val="dk1"/>
              </a:solidFill>
              <a:effectLst/>
              <a:latin typeface="+mn-lt"/>
              <a:ea typeface="+mn-ea"/>
              <a:cs typeface="+mn-cs"/>
            </a:rPr>
            <a:t>123</a:t>
          </a:r>
          <a:r>
            <a:rPr kumimoji="1" lang="ja-JP" altLang="ja-JP" sz="1100" b="0" i="0" baseline="0">
              <a:solidFill>
                <a:schemeClr val="dk1"/>
              </a:solidFill>
              <a:effectLst/>
              <a:latin typeface="+mn-lt"/>
              <a:ea typeface="+mn-ea"/>
              <a:cs typeface="+mn-cs"/>
            </a:rPr>
            <a:t>百万円の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実質単年度収支は、</a:t>
          </a:r>
          <a:r>
            <a:rPr kumimoji="1" lang="en-US" altLang="ja-JP" sz="1100" b="0" i="0" baseline="0">
              <a:solidFill>
                <a:schemeClr val="dk1"/>
              </a:solidFill>
              <a:effectLst/>
              <a:latin typeface="+mn-lt"/>
              <a:ea typeface="+mn-ea"/>
              <a:cs typeface="+mn-cs"/>
            </a:rPr>
            <a:t>55</a:t>
          </a:r>
          <a:r>
            <a:rPr kumimoji="1" lang="ja-JP" altLang="ja-JP" sz="1100" b="0" i="0" baseline="0">
              <a:solidFill>
                <a:schemeClr val="dk1"/>
              </a:solidFill>
              <a:effectLst/>
              <a:latin typeface="+mn-lt"/>
              <a:ea typeface="+mn-ea"/>
              <a:cs typeface="+mn-cs"/>
            </a:rPr>
            <a:t>百万円の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となった。</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一般会計及び特別会計において赤字額は生じていないが、診療所老健施設特別会計は、会計上の赤字は発生していないものの、利用者減少等に伴う収入減により一般会計からの繰入金が増加傾向にある。今後は歳入確保に向けた取り組み及び事務事業の見直しによる歳出削減を進め、健全性を高める必要があ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4882696</v>
      </c>
      <c r="BO4" s="371"/>
      <c r="BP4" s="371"/>
      <c r="BQ4" s="371"/>
      <c r="BR4" s="371"/>
      <c r="BS4" s="371"/>
      <c r="BT4" s="371"/>
      <c r="BU4" s="372"/>
      <c r="BV4" s="370">
        <v>5036231</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1.1000000000000001</v>
      </c>
      <c r="CU4" s="377"/>
      <c r="CV4" s="377"/>
      <c r="CW4" s="377"/>
      <c r="CX4" s="377"/>
      <c r="CY4" s="377"/>
      <c r="CZ4" s="377"/>
      <c r="DA4" s="378"/>
      <c r="DB4" s="376">
        <v>5.0999999999999996</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4842961</v>
      </c>
      <c r="BO5" s="408"/>
      <c r="BP5" s="408"/>
      <c r="BQ5" s="408"/>
      <c r="BR5" s="408"/>
      <c r="BS5" s="408"/>
      <c r="BT5" s="408"/>
      <c r="BU5" s="409"/>
      <c r="BV5" s="407">
        <v>4878705</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89.1</v>
      </c>
      <c r="CU5" s="405"/>
      <c r="CV5" s="405"/>
      <c r="CW5" s="405"/>
      <c r="CX5" s="405"/>
      <c r="CY5" s="405"/>
      <c r="CZ5" s="405"/>
      <c r="DA5" s="406"/>
      <c r="DB5" s="404">
        <v>88.7</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39735</v>
      </c>
      <c r="BO6" s="408"/>
      <c r="BP6" s="408"/>
      <c r="BQ6" s="408"/>
      <c r="BR6" s="408"/>
      <c r="BS6" s="408"/>
      <c r="BT6" s="408"/>
      <c r="BU6" s="409"/>
      <c r="BV6" s="407">
        <v>157526</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89.3</v>
      </c>
      <c r="CU6" s="445"/>
      <c r="CV6" s="445"/>
      <c r="CW6" s="445"/>
      <c r="CX6" s="445"/>
      <c r="CY6" s="445"/>
      <c r="CZ6" s="445"/>
      <c r="DA6" s="446"/>
      <c r="DB6" s="444">
        <v>89.1</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6148</v>
      </c>
      <c r="BO7" s="408"/>
      <c r="BP7" s="408"/>
      <c r="BQ7" s="408"/>
      <c r="BR7" s="408"/>
      <c r="BS7" s="408"/>
      <c r="BT7" s="408"/>
      <c r="BU7" s="409"/>
      <c r="BV7" s="407">
        <v>782</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3113118</v>
      </c>
      <c r="CU7" s="408"/>
      <c r="CV7" s="408"/>
      <c r="CW7" s="408"/>
      <c r="CX7" s="408"/>
      <c r="CY7" s="408"/>
      <c r="CZ7" s="408"/>
      <c r="DA7" s="409"/>
      <c r="DB7" s="407">
        <v>3064252</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33587</v>
      </c>
      <c r="BO8" s="408"/>
      <c r="BP8" s="408"/>
      <c r="BQ8" s="408"/>
      <c r="BR8" s="408"/>
      <c r="BS8" s="408"/>
      <c r="BT8" s="408"/>
      <c r="BU8" s="409"/>
      <c r="BV8" s="407">
        <v>156744</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0.21</v>
      </c>
      <c r="CU8" s="448"/>
      <c r="CV8" s="448"/>
      <c r="CW8" s="448"/>
      <c r="CX8" s="448"/>
      <c r="CY8" s="448"/>
      <c r="CZ8" s="448"/>
      <c r="DA8" s="449"/>
      <c r="DB8" s="447">
        <v>0.21</v>
      </c>
      <c r="DC8" s="448"/>
      <c r="DD8" s="448"/>
      <c r="DE8" s="448"/>
      <c r="DF8" s="448"/>
      <c r="DG8" s="448"/>
      <c r="DH8" s="448"/>
      <c r="DI8" s="449"/>
    </row>
    <row r="9" spans="1:119" ht="18.75" customHeight="1" thickBot="1" x14ac:dyDescent="0.2">
      <c r="A9" s="169"/>
      <c r="B9" s="401" t="s">
        <v>106</v>
      </c>
      <c r="C9" s="402"/>
      <c r="D9" s="402"/>
      <c r="E9" s="402"/>
      <c r="F9" s="402"/>
      <c r="G9" s="402"/>
      <c r="H9" s="402"/>
      <c r="I9" s="402"/>
      <c r="J9" s="402"/>
      <c r="K9" s="450"/>
      <c r="L9" s="451" t="s">
        <v>107</v>
      </c>
      <c r="M9" s="452"/>
      <c r="N9" s="452"/>
      <c r="O9" s="452"/>
      <c r="P9" s="452"/>
      <c r="Q9" s="453"/>
      <c r="R9" s="454">
        <v>4968</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-123157</v>
      </c>
      <c r="BO9" s="408"/>
      <c r="BP9" s="408"/>
      <c r="BQ9" s="408"/>
      <c r="BR9" s="408"/>
      <c r="BS9" s="408"/>
      <c r="BT9" s="408"/>
      <c r="BU9" s="409"/>
      <c r="BV9" s="407">
        <v>51614</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14.6</v>
      </c>
      <c r="CU9" s="405"/>
      <c r="CV9" s="405"/>
      <c r="CW9" s="405"/>
      <c r="CX9" s="405"/>
      <c r="CY9" s="405"/>
      <c r="CZ9" s="405"/>
      <c r="DA9" s="406"/>
      <c r="DB9" s="404">
        <v>14.4</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112</v>
      </c>
      <c r="M10" s="437"/>
      <c r="N10" s="437"/>
      <c r="O10" s="437"/>
      <c r="P10" s="437"/>
      <c r="Q10" s="438"/>
      <c r="R10" s="458">
        <v>5554</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114</v>
      </c>
      <c r="AV10" s="440"/>
      <c r="AW10" s="440"/>
      <c r="AX10" s="440"/>
      <c r="AY10" s="441" t="s">
        <v>115</v>
      </c>
      <c r="AZ10" s="442"/>
      <c r="BA10" s="442"/>
      <c r="BB10" s="442"/>
      <c r="BC10" s="442"/>
      <c r="BD10" s="442"/>
      <c r="BE10" s="442"/>
      <c r="BF10" s="442"/>
      <c r="BG10" s="442"/>
      <c r="BH10" s="442"/>
      <c r="BI10" s="442"/>
      <c r="BJ10" s="442"/>
      <c r="BK10" s="442"/>
      <c r="BL10" s="442"/>
      <c r="BM10" s="443"/>
      <c r="BN10" s="407">
        <v>0</v>
      </c>
      <c r="BO10" s="408"/>
      <c r="BP10" s="408"/>
      <c r="BQ10" s="408"/>
      <c r="BR10" s="408"/>
      <c r="BS10" s="408"/>
      <c r="BT10" s="408"/>
      <c r="BU10" s="409"/>
      <c r="BV10" s="407">
        <v>0</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114</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4718</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120000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4695</v>
      </c>
      <c r="S13" s="492"/>
      <c r="T13" s="492"/>
      <c r="U13" s="492"/>
      <c r="V13" s="493"/>
      <c r="W13" s="423" t="s">
        <v>131</v>
      </c>
      <c r="X13" s="424"/>
      <c r="Y13" s="424"/>
      <c r="Z13" s="424"/>
      <c r="AA13" s="424"/>
      <c r="AB13" s="414"/>
      <c r="AC13" s="458">
        <v>959</v>
      </c>
      <c r="AD13" s="459"/>
      <c r="AE13" s="459"/>
      <c r="AF13" s="459"/>
      <c r="AG13" s="501"/>
      <c r="AH13" s="458">
        <v>1098</v>
      </c>
      <c r="AI13" s="459"/>
      <c r="AJ13" s="459"/>
      <c r="AK13" s="459"/>
      <c r="AL13" s="460"/>
      <c r="AM13" s="436" t="s">
        <v>132</v>
      </c>
      <c r="AN13" s="437"/>
      <c r="AO13" s="437"/>
      <c r="AP13" s="437"/>
      <c r="AQ13" s="437"/>
      <c r="AR13" s="437"/>
      <c r="AS13" s="437"/>
      <c r="AT13" s="438"/>
      <c r="AU13" s="439" t="s">
        <v>114</v>
      </c>
      <c r="AV13" s="440"/>
      <c r="AW13" s="440"/>
      <c r="AX13" s="440"/>
      <c r="AY13" s="441" t="s">
        <v>133</v>
      </c>
      <c r="AZ13" s="442"/>
      <c r="BA13" s="442"/>
      <c r="BB13" s="442"/>
      <c r="BC13" s="442"/>
      <c r="BD13" s="442"/>
      <c r="BE13" s="442"/>
      <c r="BF13" s="442"/>
      <c r="BG13" s="442"/>
      <c r="BH13" s="442"/>
      <c r="BI13" s="442"/>
      <c r="BJ13" s="442"/>
      <c r="BK13" s="442"/>
      <c r="BL13" s="442"/>
      <c r="BM13" s="443"/>
      <c r="BN13" s="407">
        <v>-123157</v>
      </c>
      <c r="BO13" s="408"/>
      <c r="BP13" s="408"/>
      <c r="BQ13" s="408"/>
      <c r="BR13" s="408"/>
      <c r="BS13" s="408"/>
      <c r="BT13" s="408"/>
      <c r="BU13" s="409"/>
      <c r="BV13" s="407">
        <v>-68386</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5.6</v>
      </c>
      <c r="CU13" s="405"/>
      <c r="CV13" s="405"/>
      <c r="CW13" s="405"/>
      <c r="CX13" s="405"/>
      <c r="CY13" s="405"/>
      <c r="CZ13" s="405"/>
      <c r="DA13" s="406"/>
      <c r="DB13" s="404">
        <v>5.4</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4817</v>
      </c>
      <c r="S14" s="492"/>
      <c r="T14" s="492"/>
      <c r="U14" s="492"/>
      <c r="V14" s="493"/>
      <c r="W14" s="397"/>
      <c r="X14" s="398"/>
      <c r="Y14" s="398"/>
      <c r="Z14" s="398"/>
      <c r="AA14" s="398"/>
      <c r="AB14" s="387"/>
      <c r="AC14" s="494">
        <v>35.1</v>
      </c>
      <c r="AD14" s="495"/>
      <c r="AE14" s="495"/>
      <c r="AF14" s="495"/>
      <c r="AG14" s="496"/>
      <c r="AH14" s="494">
        <v>36.700000000000003</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10.3</v>
      </c>
      <c r="CU14" s="506"/>
      <c r="CV14" s="506"/>
      <c r="CW14" s="506"/>
      <c r="CX14" s="506"/>
      <c r="CY14" s="506"/>
      <c r="CZ14" s="506"/>
      <c r="DA14" s="507"/>
      <c r="DB14" s="505">
        <v>10.6</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4800</v>
      </c>
      <c r="S15" s="492"/>
      <c r="T15" s="492"/>
      <c r="U15" s="492"/>
      <c r="V15" s="493"/>
      <c r="W15" s="423" t="s">
        <v>137</v>
      </c>
      <c r="X15" s="424"/>
      <c r="Y15" s="424"/>
      <c r="Z15" s="424"/>
      <c r="AA15" s="424"/>
      <c r="AB15" s="414"/>
      <c r="AC15" s="458">
        <v>616</v>
      </c>
      <c r="AD15" s="459"/>
      <c r="AE15" s="459"/>
      <c r="AF15" s="459"/>
      <c r="AG15" s="501"/>
      <c r="AH15" s="458">
        <v>708</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625679</v>
      </c>
      <c r="BO15" s="371"/>
      <c r="BP15" s="371"/>
      <c r="BQ15" s="371"/>
      <c r="BR15" s="371"/>
      <c r="BS15" s="371"/>
      <c r="BT15" s="371"/>
      <c r="BU15" s="372"/>
      <c r="BV15" s="370">
        <v>611574</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22.5</v>
      </c>
      <c r="AD16" s="495"/>
      <c r="AE16" s="495"/>
      <c r="AF16" s="495"/>
      <c r="AG16" s="496"/>
      <c r="AH16" s="494">
        <v>23.7</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2975156</v>
      </c>
      <c r="BO16" s="408"/>
      <c r="BP16" s="408"/>
      <c r="BQ16" s="408"/>
      <c r="BR16" s="408"/>
      <c r="BS16" s="408"/>
      <c r="BT16" s="408"/>
      <c r="BU16" s="409"/>
      <c r="BV16" s="407">
        <v>2918051</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1157</v>
      </c>
      <c r="AD17" s="459"/>
      <c r="AE17" s="459"/>
      <c r="AF17" s="459"/>
      <c r="AG17" s="501"/>
      <c r="AH17" s="458">
        <v>1186</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757816</v>
      </c>
      <c r="BO17" s="408"/>
      <c r="BP17" s="408"/>
      <c r="BQ17" s="408"/>
      <c r="BR17" s="408"/>
      <c r="BS17" s="408"/>
      <c r="BT17" s="408"/>
      <c r="BU17" s="409"/>
      <c r="BV17" s="407">
        <v>744077</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32" t="s">
        <v>147</v>
      </c>
      <c r="C18" s="450"/>
      <c r="D18" s="450"/>
      <c r="E18" s="533"/>
      <c r="F18" s="533"/>
      <c r="G18" s="533"/>
      <c r="H18" s="533"/>
      <c r="I18" s="533"/>
      <c r="J18" s="533"/>
      <c r="K18" s="533"/>
      <c r="L18" s="534">
        <v>241.98</v>
      </c>
      <c r="M18" s="534"/>
      <c r="N18" s="534"/>
      <c r="O18" s="534"/>
      <c r="P18" s="534"/>
      <c r="Q18" s="534"/>
      <c r="R18" s="535"/>
      <c r="S18" s="535"/>
      <c r="T18" s="535"/>
      <c r="U18" s="535"/>
      <c r="V18" s="536"/>
      <c r="W18" s="425"/>
      <c r="X18" s="426"/>
      <c r="Y18" s="426"/>
      <c r="Z18" s="426"/>
      <c r="AA18" s="426"/>
      <c r="AB18" s="417"/>
      <c r="AC18" s="537">
        <v>42.3</v>
      </c>
      <c r="AD18" s="538"/>
      <c r="AE18" s="538"/>
      <c r="AF18" s="538"/>
      <c r="AG18" s="539"/>
      <c r="AH18" s="537">
        <v>39.6</v>
      </c>
      <c r="AI18" s="538"/>
      <c r="AJ18" s="538"/>
      <c r="AK18" s="538"/>
      <c r="AL18" s="540"/>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2785331</v>
      </c>
      <c r="BO18" s="408"/>
      <c r="BP18" s="408"/>
      <c r="BQ18" s="408"/>
      <c r="BR18" s="408"/>
      <c r="BS18" s="408"/>
      <c r="BT18" s="408"/>
      <c r="BU18" s="409"/>
      <c r="BV18" s="407">
        <v>2717505</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32" t="s">
        <v>149</v>
      </c>
      <c r="C19" s="450"/>
      <c r="D19" s="450"/>
      <c r="E19" s="533"/>
      <c r="F19" s="533"/>
      <c r="G19" s="533"/>
      <c r="H19" s="533"/>
      <c r="I19" s="533"/>
      <c r="J19" s="533"/>
      <c r="K19" s="533"/>
      <c r="L19" s="541">
        <v>21</v>
      </c>
      <c r="M19" s="541"/>
      <c r="N19" s="541"/>
      <c r="O19" s="541"/>
      <c r="P19" s="541"/>
      <c r="Q19" s="541"/>
      <c r="R19" s="542"/>
      <c r="S19" s="542"/>
      <c r="T19" s="542"/>
      <c r="U19" s="542"/>
      <c r="V19" s="543"/>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3633531</v>
      </c>
      <c r="BO19" s="408"/>
      <c r="BP19" s="408"/>
      <c r="BQ19" s="408"/>
      <c r="BR19" s="408"/>
      <c r="BS19" s="408"/>
      <c r="BT19" s="408"/>
      <c r="BU19" s="409"/>
      <c r="BV19" s="407">
        <v>3706924</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32" t="s">
        <v>151</v>
      </c>
      <c r="C20" s="450"/>
      <c r="D20" s="450"/>
      <c r="E20" s="533"/>
      <c r="F20" s="533"/>
      <c r="G20" s="533"/>
      <c r="H20" s="533"/>
      <c r="I20" s="533"/>
      <c r="J20" s="533"/>
      <c r="K20" s="533"/>
      <c r="L20" s="541">
        <v>1918</v>
      </c>
      <c r="M20" s="541"/>
      <c r="N20" s="541"/>
      <c r="O20" s="541"/>
      <c r="P20" s="541"/>
      <c r="Q20" s="541"/>
      <c r="R20" s="542"/>
      <c r="S20" s="542"/>
      <c r="T20" s="542"/>
      <c r="U20" s="542"/>
      <c r="V20" s="543"/>
      <c r="W20" s="425"/>
      <c r="X20" s="426"/>
      <c r="Y20" s="426"/>
      <c r="Z20" s="426"/>
      <c r="AA20" s="426"/>
      <c r="AB20" s="426"/>
      <c r="AC20" s="544"/>
      <c r="AD20" s="544"/>
      <c r="AE20" s="544"/>
      <c r="AF20" s="544"/>
      <c r="AG20" s="544"/>
      <c r="AH20" s="544"/>
      <c r="AI20" s="544"/>
      <c r="AJ20" s="544"/>
      <c r="AK20" s="544"/>
      <c r="AL20" s="545"/>
      <c r="AM20" s="546"/>
      <c r="AN20" s="462"/>
      <c r="AO20" s="462"/>
      <c r="AP20" s="462"/>
      <c r="AQ20" s="462"/>
      <c r="AR20" s="462"/>
      <c r="AS20" s="462"/>
      <c r="AT20" s="463"/>
      <c r="AU20" s="547"/>
      <c r="AV20" s="548"/>
      <c r="AW20" s="548"/>
      <c r="AX20" s="549"/>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23" t="s">
        <v>152</v>
      </c>
      <c r="C21" s="524"/>
      <c r="D21" s="524"/>
      <c r="E21" s="524"/>
      <c r="F21" s="524"/>
      <c r="G21" s="524"/>
      <c r="H21" s="524"/>
      <c r="I21" s="524"/>
      <c r="J21" s="524"/>
      <c r="K21" s="524"/>
      <c r="L21" s="524"/>
      <c r="M21" s="524"/>
      <c r="N21" s="524"/>
      <c r="O21" s="524"/>
      <c r="P21" s="524"/>
      <c r="Q21" s="524"/>
      <c r="R21" s="524"/>
      <c r="S21" s="524"/>
      <c r="T21" s="524"/>
      <c r="U21" s="524"/>
      <c r="V21" s="524"/>
      <c r="W21" s="524"/>
      <c r="X21" s="524"/>
      <c r="Y21" s="524"/>
      <c r="Z21" s="524"/>
      <c r="AA21" s="524"/>
      <c r="AB21" s="524"/>
      <c r="AC21" s="524"/>
      <c r="AD21" s="524"/>
      <c r="AE21" s="524"/>
      <c r="AF21" s="524"/>
      <c r="AG21" s="524"/>
      <c r="AH21" s="524"/>
      <c r="AI21" s="524"/>
      <c r="AJ21" s="524"/>
      <c r="AK21" s="524"/>
      <c r="AL21" s="524"/>
      <c r="AM21" s="524"/>
      <c r="AN21" s="524"/>
      <c r="AO21" s="524"/>
      <c r="AP21" s="524"/>
      <c r="AQ21" s="524"/>
      <c r="AR21" s="524"/>
      <c r="AS21" s="524"/>
      <c r="AT21" s="524"/>
      <c r="AU21" s="524"/>
      <c r="AV21" s="524"/>
      <c r="AW21" s="524"/>
      <c r="AX21" s="525"/>
      <c r="AY21" s="526"/>
      <c r="AZ21" s="527"/>
      <c r="BA21" s="527"/>
      <c r="BB21" s="527"/>
      <c r="BC21" s="527"/>
      <c r="BD21" s="527"/>
      <c r="BE21" s="527"/>
      <c r="BF21" s="527"/>
      <c r="BG21" s="527"/>
      <c r="BH21" s="527"/>
      <c r="BI21" s="527"/>
      <c r="BJ21" s="527"/>
      <c r="BK21" s="527"/>
      <c r="BL21" s="527"/>
      <c r="BM21" s="528"/>
      <c r="BN21" s="529"/>
      <c r="BO21" s="530"/>
      <c r="BP21" s="530"/>
      <c r="BQ21" s="530"/>
      <c r="BR21" s="530"/>
      <c r="BS21" s="530"/>
      <c r="BT21" s="530"/>
      <c r="BU21" s="531"/>
      <c r="BV21" s="529"/>
      <c r="BW21" s="530"/>
      <c r="BX21" s="530"/>
      <c r="BY21" s="530"/>
      <c r="BZ21" s="530"/>
      <c r="CA21" s="530"/>
      <c r="CB21" s="530"/>
      <c r="CC21" s="531"/>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4961656</v>
      </c>
      <c r="BO22" s="371"/>
      <c r="BP22" s="371"/>
      <c r="BQ22" s="371"/>
      <c r="BR22" s="371"/>
      <c r="BS22" s="371"/>
      <c r="BT22" s="371"/>
      <c r="BU22" s="372"/>
      <c r="BV22" s="370">
        <v>5158185</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4961656</v>
      </c>
      <c r="BO23" s="408"/>
      <c r="BP23" s="408"/>
      <c r="BQ23" s="408"/>
      <c r="BR23" s="408"/>
      <c r="BS23" s="408"/>
      <c r="BT23" s="408"/>
      <c r="BU23" s="409"/>
      <c r="BV23" s="407">
        <v>5158185</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161</v>
      </c>
      <c r="F24" s="437"/>
      <c r="G24" s="437"/>
      <c r="H24" s="437"/>
      <c r="I24" s="437"/>
      <c r="J24" s="437"/>
      <c r="K24" s="438"/>
      <c r="L24" s="458">
        <v>1</v>
      </c>
      <c r="M24" s="459"/>
      <c r="N24" s="459"/>
      <c r="O24" s="459"/>
      <c r="P24" s="501"/>
      <c r="Q24" s="458">
        <v>7630</v>
      </c>
      <c r="R24" s="459"/>
      <c r="S24" s="459"/>
      <c r="T24" s="459"/>
      <c r="U24" s="459"/>
      <c r="V24" s="501"/>
      <c r="W24" s="553"/>
      <c r="X24" s="554"/>
      <c r="Y24" s="555"/>
      <c r="Z24" s="457" t="s">
        <v>162</v>
      </c>
      <c r="AA24" s="437"/>
      <c r="AB24" s="437"/>
      <c r="AC24" s="437"/>
      <c r="AD24" s="437"/>
      <c r="AE24" s="437"/>
      <c r="AF24" s="437"/>
      <c r="AG24" s="438"/>
      <c r="AH24" s="458">
        <v>80</v>
      </c>
      <c r="AI24" s="459"/>
      <c r="AJ24" s="459"/>
      <c r="AK24" s="459"/>
      <c r="AL24" s="501"/>
      <c r="AM24" s="458">
        <v>230880</v>
      </c>
      <c r="AN24" s="459"/>
      <c r="AO24" s="459"/>
      <c r="AP24" s="459"/>
      <c r="AQ24" s="459"/>
      <c r="AR24" s="501"/>
      <c r="AS24" s="458">
        <v>2886</v>
      </c>
      <c r="AT24" s="459"/>
      <c r="AU24" s="459"/>
      <c r="AV24" s="459"/>
      <c r="AW24" s="459"/>
      <c r="AX24" s="460"/>
      <c r="AY24" s="526" t="s">
        <v>163</v>
      </c>
      <c r="AZ24" s="527"/>
      <c r="BA24" s="527"/>
      <c r="BB24" s="527"/>
      <c r="BC24" s="527"/>
      <c r="BD24" s="527"/>
      <c r="BE24" s="527"/>
      <c r="BF24" s="527"/>
      <c r="BG24" s="527"/>
      <c r="BH24" s="527"/>
      <c r="BI24" s="527"/>
      <c r="BJ24" s="527"/>
      <c r="BK24" s="527"/>
      <c r="BL24" s="527"/>
      <c r="BM24" s="528"/>
      <c r="BN24" s="407">
        <v>3837200</v>
      </c>
      <c r="BO24" s="408"/>
      <c r="BP24" s="408"/>
      <c r="BQ24" s="408"/>
      <c r="BR24" s="408"/>
      <c r="BS24" s="408"/>
      <c r="BT24" s="408"/>
      <c r="BU24" s="409"/>
      <c r="BV24" s="407">
        <v>3899878</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164</v>
      </c>
      <c r="F25" s="437"/>
      <c r="G25" s="437"/>
      <c r="H25" s="437"/>
      <c r="I25" s="437"/>
      <c r="J25" s="437"/>
      <c r="K25" s="438"/>
      <c r="L25" s="458">
        <v>1</v>
      </c>
      <c r="M25" s="459"/>
      <c r="N25" s="459"/>
      <c r="O25" s="459"/>
      <c r="P25" s="501"/>
      <c r="Q25" s="458">
        <v>6040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513574</v>
      </c>
      <c r="BO25" s="371"/>
      <c r="BP25" s="371"/>
      <c r="BQ25" s="371"/>
      <c r="BR25" s="371"/>
      <c r="BS25" s="371"/>
      <c r="BT25" s="371"/>
      <c r="BU25" s="372"/>
      <c r="BV25" s="370">
        <v>342583</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167</v>
      </c>
      <c r="F26" s="437"/>
      <c r="G26" s="437"/>
      <c r="H26" s="437"/>
      <c r="I26" s="437"/>
      <c r="J26" s="437"/>
      <c r="K26" s="438"/>
      <c r="L26" s="458">
        <v>1</v>
      </c>
      <c r="M26" s="459"/>
      <c r="N26" s="459"/>
      <c r="O26" s="459"/>
      <c r="P26" s="501"/>
      <c r="Q26" s="458">
        <v>5560</v>
      </c>
      <c r="R26" s="459"/>
      <c r="S26" s="459"/>
      <c r="T26" s="459"/>
      <c r="U26" s="459"/>
      <c r="V26" s="501"/>
      <c r="W26" s="553"/>
      <c r="X26" s="554"/>
      <c r="Y26" s="555"/>
      <c r="Z26" s="457" t="s">
        <v>168</v>
      </c>
      <c r="AA26" s="559"/>
      <c r="AB26" s="559"/>
      <c r="AC26" s="559"/>
      <c r="AD26" s="559"/>
      <c r="AE26" s="559"/>
      <c r="AF26" s="559"/>
      <c r="AG26" s="560"/>
      <c r="AH26" s="458">
        <v>3</v>
      </c>
      <c r="AI26" s="459"/>
      <c r="AJ26" s="459"/>
      <c r="AK26" s="459"/>
      <c r="AL26" s="501"/>
      <c r="AM26" s="458">
        <v>7950</v>
      </c>
      <c r="AN26" s="459"/>
      <c r="AO26" s="459"/>
      <c r="AP26" s="459"/>
      <c r="AQ26" s="459"/>
      <c r="AR26" s="501"/>
      <c r="AS26" s="458">
        <v>2650</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170</v>
      </c>
      <c r="F27" s="437"/>
      <c r="G27" s="437"/>
      <c r="H27" s="437"/>
      <c r="I27" s="437"/>
      <c r="J27" s="437"/>
      <c r="K27" s="438"/>
      <c r="L27" s="458">
        <v>1</v>
      </c>
      <c r="M27" s="459"/>
      <c r="N27" s="459"/>
      <c r="O27" s="459"/>
      <c r="P27" s="501"/>
      <c r="Q27" s="458">
        <v>2830</v>
      </c>
      <c r="R27" s="459"/>
      <c r="S27" s="459"/>
      <c r="T27" s="459"/>
      <c r="U27" s="459"/>
      <c r="V27" s="501"/>
      <c r="W27" s="553"/>
      <c r="X27" s="554"/>
      <c r="Y27" s="555"/>
      <c r="Z27" s="457" t="s">
        <v>171</v>
      </c>
      <c r="AA27" s="437"/>
      <c r="AB27" s="437"/>
      <c r="AC27" s="437"/>
      <c r="AD27" s="437"/>
      <c r="AE27" s="437"/>
      <c r="AF27" s="437"/>
      <c r="AG27" s="438"/>
      <c r="AH27" s="458">
        <v>3</v>
      </c>
      <c r="AI27" s="459"/>
      <c r="AJ27" s="459"/>
      <c r="AK27" s="459"/>
      <c r="AL27" s="501"/>
      <c r="AM27" s="458">
        <v>10845</v>
      </c>
      <c r="AN27" s="459"/>
      <c r="AO27" s="459"/>
      <c r="AP27" s="459"/>
      <c r="AQ27" s="459"/>
      <c r="AR27" s="501"/>
      <c r="AS27" s="458">
        <v>3615</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9" t="s">
        <v>122</v>
      </c>
      <c r="BO27" s="530"/>
      <c r="BP27" s="530"/>
      <c r="BQ27" s="530"/>
      <c r="BR27" s="530"/>
      <c r="BS27" s="530"/>
      <c r="BT27" s="530"/>
      <c r="BU27" s="531"/>
      <c r="BV27" s="529" t="s">
        <v>122</v>
      </c>
      <c r="BW27" s="530"/>
      <c r="BX27" s="530"/>
      <c r="BY27" s="530"/>
      <c r="BZ27" s="530"/>
      <c r="CA27" s="530"/>
      <c r="CB27" s="530"/>
      <c r="CC27" s="531"/>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173</v>
      </c>
      <c r="F28" s="437"/>
      <c r="G28" s="437"/>
      <c r="H28" s="437"/>
      <c r="I28" s="437"/>
      <c r="J28" s="437"/>
      <c r="K28" s="438"/>
      <c r="L28" s="458">
        <v>1</v>
      </c>
      <c r="M28" s="459"/>
      <c r="N28" s="459"/>
      <c r="O28" s="459"/>
      <c r="P28" s="501"/>
      <c r="Q28" s="458">
        <v>2400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1395626</v>
      </c>
      <c r="BO28" s="371"/>
      <c r="BP28" s="371"/>
      <c r="BQ28" s="371"/>
      <c r="BR28" s="371"/>
      <c r="BS28" s="371"/>
      <c r="BT28" s="371"/>
      <c r="BU28" s="372"/>
      <c r="BV28" s="370">
        <v>1315626</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176</v>
      </c>
      <c r="F29" s="437"/>
      <c r="G29" s="437"/>
      <c r="H29" s="437"/>
      <c r="I29" s="437"/>
      <c r="J29" s="437"/>
      <c r="K29" s="438"/>
      <c r="L29" s="458">
        <v>8</v>
      </c>
      <c r="M29" s="459"/>
      <c r="N29" s="459"/>
      <c r="O29" s="459"/>
      <c r="P29" s="501"/>
      <c r="Q29" s="458">
        <v>2250</v>
      </c>
      <c r="R29" s="459"/>
      <c r="S29" s="459"/>
      <c r="T29" s="459"/>
      <c r="U29" s="459"/>
      <c r="V29" s="501"/>
      <c r="W29" s="556"/>
      <c r="X29" s="557"/>
      <c r="Y29" s="558"/>
      <c r="Z29" s="457" t="s">
        <v>177</v>
      </c>
      <c r="AA29" s="437"/>
      <c r="AB29" s="437"/>
      <c r="AC29" s="437"/>
      <c r="AD29" s="437"/>
      <c r="AE29" s="437"/>
      <c r="AF29" s="437"/>
      <c r="AG29" s="438"/>
      <c r="AH29" s="458">
        <v>83</v>
      </c>
      <c r="AI29" s="459"/>
      <c r="AJ29" s="459"/>
      <c r="AK29" s="459"/>
      <c r="AL29" s="501"/>
      <c r="AM29" s="458">
        <v>241725</v>
      </c>
      <c r="AN29" s="459"/>
      <c r="AO29" s="459"/>
      <c r="AP29" s="459"/>
      <c r="AQ29" s="459"/>
      <c r="AR29" s="501"/>
      <c r="AS29" s="458">
        <v>2912</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179754</v>
      </c>
      <c r="BO29" s="408"/>
      <c r="BP29" s="408"/>
      <c r="BQ29" s="408"/>
      <c r="BR29" s="408"/>
      <c r="BS29" s="408"/>
      <c r="BT29" s="408"/>
      <c r="BU29" s="409"/>
      <c r="BV29" s="407">
        <v>165066</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7">
        <v>92.3</v>
      </c>
      <c r="AI30" s="538"/>
      <c r="AJ30" s="538"/>
      <c r="AK30" s="538"/>
      <c r="AL30" s="538"/>
      <c r="AM30" s="538"/>
      <c r="AN30" s="538"/>
      <c r="AO30" s="538"/>
      <c r="AP30" s="538"/>
      <c r="AQ30" s="538"/>
      <c r="AR30" s="538"/>
      <c r="AS30" s="538"/>
      <c r="AT30" s="538"/>
      <c r="AU30" s="538"/>
      <c r="AV30" s="538"/>
      <c r="AW30" s="538"/>
      <c r="AX30" s="540"/>
      <c r="AY30" s="567"/>
      <c r="AZ30" s="568"/>
      <c r="BA30" s="568"/>
      <c r="BB30" s="569"/>
      <c r="BC30" s="526" t="s">
        <v>48</v>
      </c>
      <c r="BD30" s="527"/>
      <c r="BE30" s="527"/>
      <c r="BF30" s="527"/>
      <c r="BG30" s="527"/>
      <c r="BH30" s="527"/>
      <c r="BI30" s="527"/>
      <c r="BJ30" s="527"/>
      <c r="BK30" s="527"/>
      <c r="BL30" s="527"/>
      <c r="BM30" s="528"/>
      <c r="BN30" s="529">
        <v>309090</v>
      </c>
      <c r="BO30" s="530"/>
      <c r="BP30" s="530"/>
      <c r="BQ30" s="530"/>
      <c r="BR30" s="530"/>
      <c r="BS30" s="530"/>
      <c r="BT30" s="530"/>
      <c r="BU30" s="531"/>
      <c r="BV30" s="529">
        <v>343158</v>
      </c>
      <c r="BW30" s="530"/>
      <c r="BX30" s="530"/>
      <c r="BY30" s="530"/>
      <c r="BZ30" s="530"/>
      <c r="CA30" s="530"/>
      <c r="CB30" s="530"/>
      <c r="CC30" s="531"/>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国民健康保険事業勘定特別会計</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IF('各会計、関係団体の財政状況及び健全化判断比率'!B32="","",'各会計、関係団体の財政状況及び健全化判断比率'!B32)</f>
        <v>水道事業特別会計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7</v>
      </c>
      <c r="BX34" s="597"/>
      <c r="BY34" s="598" t="str">
        <f>IF('各会計、関係団体の財政状況及び健全化判断比率'!B68="","",'各会計、関係団体の財政状況及び健全化判断比率'!B68)</f>
        <v>青森県市町村職員退職手当組合</v>
      </c>
      <c r="BZ34" s="598"/>
      <c r="CA34" s="598"/>
      <c r="CB34" s="598"/>
      <c r="CC34" s="598"/>
      <c r="CD34" s="598"/>
      <c r="CE34" s="598"/>
      <c r="CF34" s="598"/>
      <c r="CG34" s="598"/>
      <c r="CH34" s="598"/>
      <c r="CI34" s="598"/>
      <c r="CJ34" s="598"/>
      <c r="CK34" s="598"/>
      <c r="CL34" s="598"/>
      <c r="CM34" s="598"/>
      <c r="CN34" s="169"/>
      <c r="CO34" s="597">
        <f>IF(CQ34="","",MAX(C34:D43,U34:V43,AM34:AN43,BE34:BF43,BW34:BX43)+1)</f>
        <v>15</v>
      </c>
      <c r="CP34" s="597"/>
      <c r="CQ34" s="598" t="str">
        <f>IF('各会計、関係団体の財政状況及び健全化判断比率'!BS7="","",'各会計、関係団体の財政状況及び健全化判断比率'!BS7)</f>
        <v>(公財)にんにくネットワーク</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国民健康保険町立田子診療所及び介護老人保健施設事業特別会計</v>
      </c>
      <c r="X35" s="598"/>
      <c r="Y35" s="598"/>
      <c r="Z35" s="598"/>
      <c r="AA35" s="598"/>
      <c r="AB35" s="598"/>
      <c r="AC35" s="598"/>
      <c r="AD35" s="598"/>
      <c r="AE35" s="598"/>
      <c r="AF35" s="598"/>
      <c r="AG35" s="598"/>
      <c r="AH35" s="598"/>
      <c r="AI35" s="598"/>
      <c r="AJ35" s="598"/>
      <c r="AK35" s="598"/>
      <c r="AL35" s="169"/>
      <c r="AM35" s="597" t="str">
        <f t="shared" ref="AM35:AM43" si="0">IF(AO35="","",AM34+1)</f>
        <v/>
      </c>
      <c r="AN35" s="597"/>
      <c r="AO35" s="598"/>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8</v>
      </c>
      <c r="BX35" s="597"/>
      <c r="BY35" s="598" t="str">
        <f>IF('各会計、関係団体の財政状況及び健全化判断比率'!B69="","",'各会計、関係団体の財政状況及び健全化判断比率'!B69)</f>
        <v>三戸地区環境整備事務組合</v>
      </c>
      <c r="BZ35" s="598"/>
      <c r="CA35" s="598"/>
      <c r="CB35" s="598"/>
      <c r="CC35" s="598"/>
      <c r="CD35" s="598"/>
      <c r="CE35" s="598"/>
      <c r="CF35" s="598"/>
      <c r="CG35" s="598"/>
      <c r="CH35" s="598"/>
      <c r="CI35" s="598"/>
      <c r="CJ35" s="598"/>
      <c r="CK35" s="598"/>
      <c r="CL35" s="598"/>
      <c r="CM35" s="598"/>
      <c r="CN35" s="169"/>
      <c r="CO35" s="597">
        <f t="shared" ref="CO35:CO43" si="3">IF(CQ35="","",CO34+1)</f>
        <v>16</v>
      </c>
      <c r="CP35" s="597"/>
      <c r="CQ35" s="598" t="str">
        <f>IF('各会計、関係団体の財政状況及び健全化判断比率'!BS8="","",'各会計、関係団体の財政状況及び健全化判断比率'!BS8)</f>
        <v>(一財)田子町にんにく国際交流協会</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介護保険事業勘定特別会計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9</v>
      </c>
      <c r="BX36" s="597"/>
      <c r="BY36" s="598" t="str">
        <f>IF('各会計、関係団体の財政状況及び健全化判断比率'!B70="","",'各会計、関係団体の財政状況及び健全化判断比率'!B70)</f>
        <v>青森県市町村総合事務組合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f t="shared" si="4"/>
        <v>5</v>
      </c>
      <c r="V37" s="597"/>
      <c r="W37" s="598" t="str">
        <f>IF('各会計、関係団体の財政状況及び健全化判断比率'!B31="","",'各会計、関係団体の財政状況及び健全化判断比率'!B31)</f>
        <v>後期高齢者医療特別会計</v>
      </c>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10</v>
      </c>
      <c r="BX37" s="597"/>
      <c r="BY37" s="598" t="str">
        <f>IF('各会計、関係団体の財政状況及び健全化判断比率'!B71="","",'各会計、関係団体の財政状況及び健全化判断比率'!B71)</f>
        <v>八戸地域広域市町村圏事務組合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11</v>
      </c>
      <c r="BX38" s="597"/>
      <c r="BY38" s="598" t="str">
        <f>IF('各会計、関係団体の財政状況及び健全化判断比率'!B72="","",'各会計、関係団体の財政状況及び健全化判断比率'!B72)</f>
        <v>田子高原広域事務組合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12</v>
      </c>
      <c r="BX39" s="597"/>
      <c r="BY39" s="598" t="str">
        <f>IF('各会計、関係団体の財政状況及び健全化判断比率'!B73="","",'各会計、関係団体の財政状況及び健全化判断比率'!B73)</f>
        <v>青森県交通災害共済組合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13</v>
      </c>
      <c r="BX40" s="597"/>
      <c r="BY40" s="598" t="str">
        <f>IF('各会計、関係団体の財政状況及び健全化判断比率'!B74="","",'各会計、関係団体の財政状況及び健全化判断比率'!B74)</f>
        <v>青森県後期高齢者医療広域連合(一般会計)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14</v>
      </c>
      <c r="BX41" s="597"/>
      <c r="BY41" s="598" t="str">
        <f>IF('各会計、関係団体の財政状況及び健全化判断比率'!B75="","",'各会計、関係団体の財政状況及び健全化判断比率'!B75)</f>
        <v>青森県後期高齢者医療広域連合(高齢者医療特別会計)</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RLJTXVD6VO1FzG5ENKmONlxxEUsshfjHQ4bjikb0cBwwmiuHW+zkq+Bzm1stT9DVY/H+HpgF+ZubOF2AUD98LQ==" saltValue="Cml5hmsYSzkDiPRRGDzSK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8" scale="81"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tabColor rgb="FFFFC000"/>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51" t="s">
        <v>533</v>
      </c>
      <c r="D34" s="1151"/>
      <c r="E34" s="1152"/>
      <c r="F34" s="32">
        <v>1.57</v>
      </c>
      <c r="G34" s="33">
        <v>1.63</v>
      </c>
      <c r="H34" s="33">
        <v>1.48</v>
      </c>
      <c r="I34" s="33">
        <v>1.44</v>
      </c>
      <c r="J34" s="34">
        <v>1.37</v>
      </c>
      <c r="K34" s="22"/>
      <c r="L34" s="22"/>
      <c r="M34" s="22"/>
      <c r="N34" s="22"/>
      <c r="O34" s="22"/>
      <c r="P34" s="22"/>
    </row>
    <row r="35" spans="1:16" ht="39" customHeight="1" x14ac:dyDescent="0.15">
      <c r="A35" s="22"/>
      <c r="B35" s="35"/>
      <c r="C35" s="1145" t="s">
        <v>534</v>
      </c>
      <c r="D35" s="1146"/>
      <c r="E35" s="1147"/>
      <c r="F35" s="36">
        <v>4.38</v>
      </c>
      <c r="G35" s="37">
        <v>10.29</v>
      </c>
      <c r="H35" s="37">
        <v>3.45</v>
      </c>
      <c r="I35" s="37">
        <v>5.1100000000000003</v>
      </c>
      <c r="J35" s="38">
        <v>1.07</v>
      </c>
      <c r="K35" s="22"/>
      <c r="L35" s="22"/>
      <c r="M35" s="22"/>
      <c r="N35" s="22"/>
      <c r="O35" s="22"/>
      <c r="P35" s="22"/>
    </row>
    <row r="36" spans="1:16" ht="39" customHeight="1" x14ac:dyDescent="0.15">
      <c r="A36" s="22"/>
      <c r="B36" s="35"/>
      <c r="C36" s="1145" t="s">
        <v>535</v>
      </c>
      <c r="D36" s="1146"/>
      <c r="E36" s="1147"/>
      <c r="F36" s="36">
        <v>0.71</v>
      </c>
      <c r="G36" s="37">
        <v>0.56000000000000005</v>
      </c>
      <c r="H36" s="37">
        <v>0.74</v>
      </c>
      <c r="I36" s="37">
        <v>2.52</v>
      </c>
      <c r="J36" s="38">
        <v>0.41</v>
      </c>
      <c r="K36" s="22"/>
      <c r="L36" s="22"/>
      <c r="M36" s="22"/>
      <c r="N36" s="22"/>
      <c r="O36" s="22"/>
      <c r="P36" s="22"/>
    </row>
    <row r="37" spans="1:16" ht="39" customHeight="1" x14ac:dyDescent="0.15">
      <c r="A37" s="22"/>
      <c r="B37" s="35"/>
      <c r="C37" s="1145" t="s">
        <v>536</v>
      </c>
      <c r="D37" s="1146"/>
      <c r="E37" s="1147"/>
      <c r="F37" s="36">
        <v>0.18</v>
      </c>
      <c r="G37" s="37">
        <v>0.26</v>
      </c>
      <c r="H37" s="37">
        <v>0.22</v>
      </c>
      <c r="I37" s="37">
        <v>0.16</v>
      </c>
      <c r="J37" s="38">
        <v>0.16</v>
      </c>
      <c r="K37" s="22"/>
      <c r="L37" s="22"/>
      <c r="M37" s="22"/>
      <c r="N37" s="22"/>
      <c r="O37" s="22"/>
      <c r="P37" s="22"/>
    </row>
    <row r="38" spans="1:16" ht="39" customHeight="1" x14ac:dyDescent="0.15">
      <c r="A38" s="22"/>
      <c r="B38" s="35"/>
      <c r="C38" s="1145" t="s">
        <v>537</v>
      </c>
      <c r="D38" s="1146"/>
      <c r="E38" s="1147"/>
      <c r="F38" s="36">
        <v>0.85</v>
      </c>
      <c r="G38" s="37">
        <v>0.45</v>
      </c>
      <c r="H38" s="37">
        <v>0.83</v>
      </c>
      <c r="I38" s="37">
        <v>7.0000000000000007E-2</v>
      </c>
      <c r="J38" s="38">
        <v>0.03</v>
      </c>
      <c r="K38" s="22"/>
      <c r="L38" s="22"/>
      <c r="M38" s="22"/>
      <c r="N38" s="22"/>
      <c r="O38" s="22"/>
      <c r="P38" s="22"/>
    </row>
    <row r="39" spans="1:16" ht="39" customHeight="1" x14ac:dyDescent="0.15">
      <c r="A39" s="22"/>
      <c r="B39" s="35"/>
      <c r="C39" s="1145" t="s">
        <v>538</v>
      </c>
      <c r="D39" s="1146"/>
      <c r="E39" s="1147"/>
      <c r="F39" s="36">
        <v>0.01</v>
      </c>
      <c r="G39" s="37">
        <v>0.01</v>
      </c>
      <c r="H39" s="37">
        <v>0.03</v>
      </c>
      <c r="I39" s="37">
        <v>0.01</v>
      </c>
      <c r="J39" s="38">
        <v>0.01</v>
      </c>
      <c r="K39" s="22"/>
      <c r="L39" s="22"/>
      <c r="M39" s="22"/>
      <c r="N39" s="22"/>
      <c r="O39" s="22"/>
      <c r="P39" s="22"/>
    </row>
    <row r="40" spans="1:16" ht="39" customHeight="1" x14ac:dyDescent="0.15">
      <c r="A40" s="22"/>
      <c r="B40" s="35"/>
      <c r="C40" s="1145"/>
      <c r="D40" s="1146"/>
      <c r="E40" s="1147"/>
      <c r="F40" s="36"/>
      <c r="G40" s="37"/>
      <c r="H40" s="37"/>
      <c r="I40" s="37"/>
      <c r="J40" s="38"/>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539</v>
      </c>
      <c r="D42" s="1146"/>
      <c r="E42" s="1147"/>
      <c r="F42" s="36" t="s">
        <v>486</v>
      </c>
      <c r="G42" s="37" t="s">
        <v>486</v>
      </c>
      <c r="H42" s="37" t="s">
        <v>486</v>
      </c>
      <c r="I42" s="37" t="s">
        <v>486</v>
      </c>
      <c r="J42" s="38" t="s">
        <v>486</v>
      </c>
      <c r="K42" s="22"/>
      <c r="L42" s="22"/>
      <c r="M42" s="22"/>
      <c r="N42" s="22"/>
      <c r="O42" s="22"/>
      <c r="P42" s="22"/>
    </row>
    <row r="43" spans="1:16" ht="39" customHeight="1" thickBot="1" x14ac:dyDescent="0.2">
      <c r="A43" s="22"/>
      <c r="B43" s="40"/>
      <c r="C43" s="1148" t="s">
        <v>540</v>
      </c>
      <c r="D43" s="1149"/>
      <c r="E43" s="1150"/>
      <c r="F43" s="41" t="s">
        <v>486</v>
      </c>
      <c r="G43" s="42" t="s">
        <v>486</v>
      </c>
      <c r="H43" s="42" t="s">
        <v>486</v>
      </c>
      <c r="I43" s="42" t="s">
        <v>486</v>
      </c>
      <c r="J43" s="43" t="s">
        <v>486</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yTD7OL6g4pPJKjMuceBx5KtQiPyf31ZxUPoMwOl0RM7x2D/XzacJk434LsHTCZOpgd2s2+H3Ex+CRsd1kh5+Ng==" saltValue="XILVyIlGLOVTDqrLcOyru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39370078740157483" bottom="0.39370078740157483" header="0.19685039370078741" footer="0.19685039370078741"/>
  <pageSetup paperSize="8" scale="85" orientation="landscape" cellComments="asDisplayed" horizontalDpi="300" verticalDpi="300" r:id="rId1"/>
  <headerFooter>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tabColor rgb="FFFFC000"/>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600</v>
      </c>
      <c r="L45" s="60">
        <v>571</v>
      </c>
      <c r="M45" s="60">
        <v>512</v>
      </c>
      <c r="N45" s="60">
        <v>535</v>
      </c>
      <c r="O45" s="61">
        <v>531</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486</v>
      </c>
      <c r="L46" s="64" t="s">
        <v>486</v>
      </c>
      <c r="M46" s="64" t="s">
        <v>486</v>
      </c>
      <c r="N46" s="64" t="s">
        <v>486</v>
      </c>
      <c r="O46" s="65" t="s">
        <v>486</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486</v>
      </c>
      <c r="L47" s="64" t="s">
        <v>486</v>
      </c>
      <c r="M47" s="64" t="s">
        <v>486</v>
      </c>
      <c r="N47" s="64" t="s">
        <v>486</v>
      </c>
      <c r="O47" s="65" t="s">
        <v>486</v>
      </c>
      <c r="P47" s="48"/>
      <c r="Q47" s="48"/>
      <c r="R47" s="48"/>
      <c r="S47" s="48"/>
      <c r="T47" s="48"/>
      <c r="U47" s="48"/>
    </row>
    <row r="48" spans="1:21" ht="30.75" customHeight="1" x14ac:dyDescent="0.15">
      <c r="A48" s="48"/>
      <c r="B48" s="1155"/>
      <c r="C48" s="1156"/>
      <c r="D48" s="62"/>
      <c r="E48" s="1161" t="s">
        <v>13</v>
      </c>
      <c r="F48" s="1161"/>
      <c r="G48" s="1161"/>
      <c r="H48" s="1161"/>
      <c r="I48" s="1161"/>
      <c r="J48" s="1162"/>
      <c r="K48" s="63">
        <v>1</v>
      </c>
      <c r="L48" s="64">
        <v>0</v>
      </c>
      <c r="M48" s="64">
        <v>0</v>
      </c>
      <c r="N48" s="64">
        <v>11</v>
      </c>
      <c r="O48" s="65">
        <v>10</v>
      </c>
      <c r="P48" s="48"/>
      <c r="Q48" s="48"/>
      <c r="R48" s="48"/>
      <c r="S48" s="48"/>
      <c r="T48" s="48"/>
      <c r="U48" s="48"/>
    </row>
    <row r="49" spans="1:21" ht="30.75" customHeight="1" x14ac:dyDescent="0.15">
      <c r="A49" s="48"/>
      <c r="B49" s="1155"/>
      <c r="C49" s="1156"/>
      <c r="D49" s="62"/>
      <c r="E49" s="1161" t="s">
        <v>14</v>
      </c>
      <c r="F49" s="1161"/>
      <c r="G49" s="1161"/>
      <c r="H49" s="1161"/>
      <c r="I49" s="1161"/>
      <c r="J49" s="1162"/>
      <c r="K49" s="63">
        <v>10</v>
      </c>
      <c r="L49" s="64">
        <v>10</v>
      </c>
      <c r="M49" s="64">
        <v>12</v>
      </c>
      <c r="N49" s="64">
        <v>12</v>
      </c>
      <c r="O49" s="65">
        <v>13</v>
      </c>
      <c r="P49" s="48"/>
      <c r="Q49" s="48"/>
      <c r="R49" s="48"/>
      <c r="S49" s="48"/>
      <c r="T49" s="48"/>
      <c r="U49" s="48"/>
    </row>
    <row r="50" spans="1:21" ht="30.75" customHeight="1" x14ac:dyDescent="0.15">
      <c r="A50" s="48"/>
      <c r="B50" s="1155"/>
      <c r="C50" s="1156"/>
      <c r="D50" s="62"/>
      <c r="E50" s="1161" t="s">
        <v>15</v>
      </c>
      <c r="F50" s="1161"/>
      <c r="G50" s="1161"/>
      <c r="H50" s="1161"/>
      <c r="I50" s="1161"/>
      <c r="J50" s="1162"/>
      <c r="K50" s="63">
        <v>4</v>
      </c>
      <c r="L50" s="64">
        <v>3</v>
      </c>
      <c r="M50" s="64">
        <v>3</v>
      </c>
      <c r="N50" s="64">
        <v>2</v>
      </c>
      <c r="O50" s="65">
        <v>2</v>
      </c>
      <c r="P50" s="48"/>
      <c r="Q50" s="48"/>
      <c r="R50" s="48"/>
      <c r="S50" s="48"/>
      <c r="T50" s="48"/>
      <c r="U50" s="48"/>
    </row>
    <row r="51" spans="1:21" ht="30.75" customHeight="1" x14ac:dyDescent="0.15">
      <c r="A51" s="48"/>
      <c r="B51" s="1157"/>
      <c r="C51" s="1158"/>
      <c r="D51" s="66"/>
      <c r="E51" s="1161" t="s">
        <v>16</v>
      </c>
      <c r="F51" s="1161"/>
      <c r="G51" s="1161"/>
      <c r="H51" s="1161"/>
      <c r="I51" s="1161"/>
      <c r="J51" s="1162"/>
      <c r="K51" s="63" t="s">
        <v>486</v>
      </c>
      <c r="L51" s="64" t="s">
        <v>486</v>
      </c>
      <c r="M51" s="64" t="s">
        <v>486</v>
      </c>
      <c r="N51" s="64" t="s">
        <v>486</v>
      </c>
      <c r="O51" s="65" t="s">
        <v>486</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434</v>
      </c>
      <c r="L52" s="64">
        <v>439</v>
      </c>
      <c r="M52" s="64">
        <v>401</v>
      </c>
      <c r="N52" s="64">
        <v>399</v>
      </c>
      <c r="O52" s="65">
        <v>387</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181</v>
      </c>
      <c r="L53" s="69">
        <v>145</v>
      </c>
      <c r="M53" s="69">
        <v>126</v>
      </c>
      <c r="N53" s="69">
        <v>161</v>
      </c>
      <c r="O53" s="70">
        <v>169</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541</v>
      </c>
      <c r="L57" s="81" t="s">
        <v>542</v>
      </c>
      <c r="M57" s="81" t="s">
        <v>543</v>
      </c>
      <c r="N57" s="81" t="s">
        <v>544</v>
      </c>
      <c r="O57" s="82" t="s">
        <v>545</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ih96FWjz4Mr9tyOFl+eO6D7mKYnNFTiVLfrzaGyJmup5i+cST5qFwzUvpyONh7HNemi6Xd3rxuBqSgiRNrYrPQ==" saltValue="fRQeWJUdCiznGV+gsPtXn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39370078740157483" bottom="0.39370078740157483" header="0.19685039370078741" footer="0.19685039370078741"/>
  <pageSetup paperSize="8" scale="74" orientation="landscape" cellComments="asDisplayed" horizontalDpi="300" verticalDpi="300" r:id="rId1"/>
  <headerFooter>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tabColor rgb="FFFFC000"/>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525</v>
      </c>
      <c r="J40" s="103" t="s">
        <v>526</v>
      </c>
      <c r="K40" s="103" t="s">
        <v>527</v>
      </c>
      <c r="L40" s="103" t="s">
        <v>528</v>
      </c>
      <c r="M40" s="104" t="s">
        <v>529</v>
      </c>
    </row>
    <row r="41" spans="2:13" ht="27.75" customHeight="1" x14ac:dyDescent="0.15">
      <c r="B41" s="1184" t="s">
        <v>30</v>
      </c>
      <c r="C41" s="1185"/>
      <c r="D41" s="105"/>
      <c r="E41" s="1190" t="s">
        <v>31</v>
      </c>
      <c r="F41" s="1190"/>
      <c r="G41" s="1190"/>
      <c r="H41" s="1191"/>
      <c r="I41" s="343">
        <v>5527</v>
      </c>
      <c r="J41" s="344">
        <v>5370</v>
      </c>
      <c r="K41" s="344">
        <v>5289</v>
      </c>
      <c r="L41" s="344">
        <v>5158</v>
      </c>
      <c r="M41" s="345">
        <v>4962</v>
      </c>
    </row>
    <row r="42" spans="2:13" ht="27.75" customHeight="1" x14ac:dyDescent="0.15">
      <c r="B42" s="1186"/>
      <c r="C42" s="1187"/>
      <c r="D42" s="106"/>
      <c r="E42" s="1192" t="s">
        <v>32</v>
      </c>
      <c r="F42" s="1192"/>
      <c r="G42" s="1192"/>
      <c r="H42" s="1193"/>
      <c r="I42" s="346">
        <v>13</v>
      </c>
      <c r="J42" s="347">
        <v>10</v>
      </c>
      <c r="K42" s="347">
        <v>7</v>
      </c>
      <c r="L42" s="347">
        <v>5</v>
      </c>
      <c r="M42" s="348">
        <v>3</v>
      </c>
    </row>
    <row r="43" spans="2:13" ht="27.75" customHeight="1" x14ac:dyDescent="0.15">
      <c r="B43" s="1186"/>
      <c r="C43" s="1187"/>
      <c r="D43" s="106"/>
      <c r="E43" s="1192" t="s">
        <v>33</v>
      </c>
      <c r="F43" s="1192"/>
      <c r="G43" s="1192"/>
      <c r="H43" s="1193"/>
      <c r="I43" s="346">
        <v>2</v>
      </c>
      <c r="J43" s="347">
        <v>1</v>
      </c>
      <c r="K43" s="347">
        <v>3</v>
      </c>
      <c r="L43" s="347">
        <v>59</v>
      </c>
      <c r="M43" s="348">
        <v>112</v>
      </c>
    </row>
    <row r="44" spans="2:13" ht="27.75" customHeight="1" x14ac:dyDescent="0.15">
      <c r="B44" s="1186"/>
      <c r="C44" s="1187"/>
      <c r="D44" s="106"/>
      <c r="E44" s="1192" t="s">
        <v>34</v>
      </c>
      <c r="F44" s="1192"/>
      <c r="G44" s="1192"/>
      <c r="H44" s="1193"/>
      <c r="I44" s="346">
        <v>106</v>
      </c>
      <c r="J44" s="347">
        <v>110</v>
      </c>
      <c r="K44" s="347">
        <v>100</v>
      </c>
      <c r="L44" s="347">
        <v>94</v>
      </c>
      <c r="M44" s="348">
        <v>98</v>
      </c>
    </row>
    <row r="45" spans="2:13" ht="27.75" customHeight="1" x14ac:dyDescent="0.15">
      <c r="B45" s="1186"/>
      <c r="C45" s="1187"/>
      <c r="D45" s="106"/>
      <c r="E45" s="1192" t="s">
        <v>35</v>
      </c>
      <c r="F45" s="1192"/>
      <c r="G45" s="1192"/>
      <c r="H45" s="1193"/>
      <c r="I45" s="346">
        <v>502</v>
      </c>
      <c r="J45" s="347">
        <v>507</v>
      </c>
      <c r="K45" s="347">
        <v>513</v>
      </c>
      <c r="L45" s="347">
        <v>512</v>
      </c>
      <c r="M45" s="348">
        <v>521</v>
      </c>
    </row>
    <row r="46" spans="2:13" ht="27.75" customHeight="1" x14ac:dyDescent="0.15">
      <c r="B46" s="1186"/>
      <c r="C46" s="1187"/>
      <c r="D46" s="107"/>
      <c r="E46" s="1192" t="s">
        <v>36</v>
      </c>
      <c r="F46" s="1192"/>
      <c r="G46" s="1192"/>
      <c r="H46" s="1193"/>
      <c r="I46" s="346" t="s">
        <v>486</v>
      </c>
      <c r="J46" s="347" t="s">
        <v>486</v>
      </c>
      <c r="K46" s="347" t="s">
        <v>486</v>
      </c>
      <c r="L46" s="347" t="s">
        <v>486</v>
      </c>
      <c r="M46" s="348" t="s">
        <v>486</v>
      </c>
    </row>
    <row r="47" spans="2:13" ht="27.75" customHeight="1" x14ac:dyDescent="0.15">
      <c r="B47" s="1186"/>
      <c r="C47" s="1187"/>
      <c r="D47" s="108"/>
      <c r="E47" s="1194" t="s">
        <v>37</v>
      </c>
      <c r="F47" s="1195"/>
      <c r="G47" s="1195"/>
      <c r="H47" s="1196"/>
      <c r="I47" s="346" t="s">
        <v>486</v>
      </c>
      <c r="J47" s="347" t="s">
        <v>486</v>
      </c>
      <c r="K47" s="347" t="s">
        <v>486</v>
      </c>
      <c r="L47" s="347" t="s">
        <v>486</v>
      </c>
      <c r="M47" s="348" t="s">
        <v>486</v>
      </c>
    </row>
    <row r="48" spans="2:13" ht="27.75" customHeight="1" x14ac:dyDescent="0.15">
      <c r="B48" s="1186"/>
      <c r="C48" s="1187"/>
      <c r="D48" s="106"/>
      <c r="E48" s="1192" t="s">
        <v>38</v>
      </c>
      <c r="F48" s="1192"/>
      <c r="G48" s="1192"/>
      <c r="H48" s="1193"/>
      <c r="I48" s="346" t="s">
        <v>486</v>
      </c>
      <c r="J48" s="347" t="s">
        <v>486</v>
      </c>
      <c r="K48" s="347" t="s">
        <v>486</v>
      </c>
      <c r="L48" s="347" t="s">
        <v>486</v>
      </c>
      <c r="M48" s="348" t="s">
        <v>486</v>
      </c>
    </row>
    <row r="49" spans="2:13" ht="27.75" customHeight="1" x14ac:dyDescent="0.15">
      <c r="B49" s="1188"/>
      <c r="C49" s="1189"/>
      <c r="D49" s="106"/>
      <c r="E49" s="1192" t="s">
        <v>39</v>
      </c>
      <c r="F49" s="1192"/>
      <c r="G49" s="1192"/>
      <c r="H49" s="1193"/>
      <c r="I49" s="346" t="s">
        <v>486</v>
      </c>
      <c r="J49" s="347" t="s">
        <v>486</v>
      </c>
      <c r="K49" s="347" t="s">
        <v>486</v>
      </c>
      <c r="L49" s="347" t="s">
        <v>486</v>
      </c>
      <c r="M49" s="348" t="s">
        <v>486</v>
      </c>
    </row>
    <row r="50" spans="2:13" ht="27.75" customHeight="1" x14ac:dyDescent="0.15">
      <c r="B50" s="1197" t="s">
        <v>40</v>
      </c>
      <c r="C50" s="1198"/>
      <c r="D50" s="109"/>
      <c r="E50" s="1192" t="s">
        <v>41</v>
      </c>
      <c r="F50" s="1192"/>
      <c r="G50" s="1192"/>
      <c r="H50" s="1193"/>
      <c r="I50" s="346">
        <v>1601</v>
      </c>
      <c r="J50" s="347">
        <v>1802</v>
      </c>
      <c r="K50" s="347">
        <v>2068</v>
      </c>
      <c r="L50" s="347">
        <v>1936</v>
      </c>
      <c r="M50" s="348">
        <v>1989</v>
      </c>
    </row>
    <row r="51" spans="2:13" ht="27.75" customHeight="1" x14ac:dyDescent="0.15">
      <c r="B51" s="1186"/>
      <c r="C51" s="1187"/>
      <c r="D51" s="106"/>
      <c r="E51" s="1192" t="s">
        <v>42</v>
      </c>
      <c r="F51" s="1192"/>
      <c r="G51" s="1192"/>
      <c r="H51" s="1193"/>
      <c r="I51" s="346" t="s">
        <v>486</v>
      </c>
      <c r="J51" s="347" t="s">
        <v>486</v>
      </c>
      <c r="K51" s="347" t="s">
        <v>486</v>
      </c>
      <c r="L51" s="347" t="s">
        <v>486</v>
      </c>
      <c r="M51" s="348" t="s">
        <v>486</v>
      </c>
    </row>
    <row r="52" spans="2:13" ht="27.75" customHeight="1" x14ac:dyDescent="0.15">
      <c r="B52" s="1188"/>
      <c r="C52" s="1189"/>
      <c r="D52" s="106"/>
      <c r="E52" s="1192" t="s">
        <v>43</v>
      </c>
      <c r="F52" s="1192"/>
      <c r="G52" s="1192"/>
      <c r="H52" s="1193"/>
      <c r="I52" s="346">
        <v>3796</v>
      </c>
      <c r="J52" s="347">
        <v>3739</v>
      </c>
      <c r="K52" s="347">
        <v>3600</v>
      </c>
      <c r="L52" s="347">
        <v>3608</v>
      </c>
      <c r="M52" s="348">
        <v>3425</v>
      </c>
    </row>
    <row r="53" spans="2:13" ht="27.75" customHeight="1" thickBot="1" x14ac:dyDescent="0.2">
      <c r="B53" s="1199" t="s">
        <v>19</v>
      </c>
      <c r="C53" s="1200"/>
      <c r="D53" s="110"/>
      <c r="E53" s="1201" t="s">
        <v>44</v>
      </c>
      <c r="F53" s="1201"/>
      <c r="G53" s="1201"/>
      <c r="H53" s="1202"/>
      <c r="I53" s="349">
        <v>754</v>
      </c>
      <c r="J53" s="350">
        <v>456</v>
      </c>
      <c r="K53" s="350">
        <v>244</v>
      </c>
      <c r="L53" s="350">
        <v>284</v>
      </c>
      <c r="M53" s="351">
        <v>281</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CCn9YVfKJWS5XnA6vAtAiJBeSdoJeFuh23HeBmlu1z4q10/9MUFyufUUOy2xKlt/jOF0EonF36rpXYK0XtN7mg==" saltValue="cz1OhJaNZgrd59Rpax+EY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39370078740157483" bottom="0.39370078740157483" header="0.19685039370078741" footer="0.19685039370078741"/>
  <pageSetup paperSize="8" scale="85" orientation="landscape" cellComments="asDisplayed" horizontalDpi="300" verticalDpi="300" r:id="rId1"/>
  <headerFooter>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pageSetUpPr fitToPage="1"/>
  </sheetPr>
  <dimension ref="B1:W64"/>
  <sheetViews>
    <sheetView showGridLines="0" zoomScale="80" zoomScaleNormal="8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527</v>
      </c>
      <c r="G54" s="119" t="s">
        <v>528</v>
      </c>
      <c r="H54" s="120" t="s">
        <v>529</v>
      </c>
    </row>
    <row r="55" spans="2:8" ht="52.5" customHeight="1" x14ac:dyDescent="0.15">
      <c r="B55" s="121"/>
      <c r="C55" s="1211" t="s">
        <v>46</v>
      </c>
      <c r="D55" s="1211"/>
      <c r="E55" s="1212"/>
      <c r="F55" s="352">
        <v>1376</v>
      </c>
      <c r="G55" s="352">
        <v>1316</v>
      </c>
      <c r="H55" s="353">
        <v>1396</v>
      </c>
    </row>
    <row r="56" spans="2:8" ht="52.5" customHeight="1" x14ac:dyDescent="0.15">
      <c r="B56" s="122"/>
      <c r="C56" s="1213" t="s">
        <v>47</v>
      </c>
      <c r="D56" s="1213"/>
      <c r="E56" s="1214"/>
      <c r="F56" s="354">
        <v>153</v>
      </c>
      <c r="G56" s="354">
        <v>165</v>
      </c>
      <c r="H56" s="355">
        <v>180</v>
      </c>
    </row>
    <row r="57" spans="2:8" ht="53.25" customHeight="1" x14ac:dyDescent="0.15">
      <c r="B57" s="122"/>
      <c r="C57" s="1215" t="s">
        <v>48</v>
      </c>
      <c r="D57" s="1215"/>
      <c r="E57" s="1216"/>
      <c r="F57" s="356">
        <v>420</v>
      </c>
      <c r="G57" s="356">
        <v>343</v>
      </c>
      <c r="H57" s="357">
        <v>309</v>
      </c>
    </row>
    <row r="58" spans="2:8" ht="45.75" customHeight="1" x14ac:dyDescent="0.15">
      <c r="B58" s="123"/>
      <c r="C58" s="1203" t="s">
        <v>557</v>
      </c>
      <c r="D58" s="1204"/>
      <c r="E58" s="1205"/>
      <c r="F58" s="358">
        <v>261</v>
      </c>
      <c r="G58" s="358">
        <v>174</v>
      </c>
      <c r="H58" s="359">
        <v>123</v>
      </c>
    </row>
    <row r="59" spans="2:8" ht="45.75" customHeight="1" x14ac:dyDescent="0.15">
      <c r="B59" s="123"/>
      <c r="C59" s="1203" t="s">
        <v>558</v>
      </c>
      <c r="D59" s="1204"/>
      <c r="E59" s="1205"/>
      <c r="F59" s="358">
        <v>49</v>
      </c>
      <c r="G59" s="358">
        <v>62</v>
      </c>
      <c r="H59" s="359">
        <v>85</v>
      </c>
    </row>
    <row r="60" spans="2:8" ht="45.75" customHeight="1" x14ac:dyDescent="0.15">
      <c r="B60" s="123"/>
      <c r="C60" s="1203" t="s">
        <v>559</v>
      </c>
      <c r="D60" s="1204"/>
      <c r="E60" s="1205"/>
      <c r="F60" s="358">
        <v>37</v>
      </c>
      <c r="G60" s="358">
        <v>40</v>
      </c>
      <c r="H60" s="359">
        <v>50</v>
      </c>
    </row>
    <row r="61" spans="2:8" ht="45.75" customHeight="1" x14ac:dyDescent="0.15">
      <c r="B61" s="123"/>
      <c r="C61" s="1203" t="s">
        <v>560</v>
      </c>
      <c r="D61" s="1204"/>
      <c r="E61" s="1205"/>
      <c r="F61" s="358">
        <v>55</v>
      </c>
      <c r="G61" s="358">
        <v>50</v>
      </c>
      <c r="H61" s="359">
        <v>36</v>
      </c>
    </row>
    <row r="62" spans="2:8" ht="45.75" customHeight="1" thickBot="1" x14ac:dyDescent="0.2">
      <c r="B62" s="124"/>
      <c r="C62" s="1206" t="s">
        <v>561</v>
      </c>
      <c r="D62" s="1207"/>
      <c r="E62" s="1208"/>
      <c r="F62" s="360">
        <v>16</v>
      </c>
      <c r="G62" s="360">
        <v>16</v>
      </c>
      <c r="H62" s="361">
        <v>14</v>
      </c>
    </row>
    <row r="63" spans="2:8" ht="52.5" customHeight="1" thickBot="1" x14ac:dyDescent="0.2">
      <c r="B63" s="125"/>
      <c r="C63" s="1209" t="s">
        <v>49</v>
      </c>
      <c r="D63" s="1209"/>
      <c r="E63" s="1210"/>
      <c r="F63" s="362">
        <v>1949</v>
      </c>
      <c r="G63" s="362">
        <v>1824</v>
      </c>
      <c r="H63" s="363">
        <v>1884</v>
      </c>
    </row>
    <row r="64" spans="2:8" x14ac:dyDescent="0.15"/>
  </sheetData>
  <sheetProtection algorithmName="SHA-512" hashValue="dev8TIY0FkoNvwcIXURtIt31hAoJUjjFV7i+Q5C0ljz+fxq3W6Tc7NcFfQzFU4d/nZ8INleuaMJp9Fmv8k5GJQ==" saltValue="uGKzlH7kQmbZkDoahia/a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39370078740157483" bottom="0.39370078740157483" header="0.19685039370078741" footer="0.19685039370078741"/>
  <pageSetup paperSize="8" scale="60" orientation="landscape" cellComments="asDisplayed" verticalDpi="300" r:id="rId1"/>
  <headerFooter>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524</v>
      </c>
      <c r="G2" s="139"/>
      <c r="H2" s="140"/>
    </row>
    <row r="3" spans="1:8" x14ac:dyDescent="0.15">
      <c r="A3" s="136" t="s">
        <v>517</v>
      </c>
      <c r="B3" s="141"/>
      <c r="C3" s="142"/>
      <c r="D3" s="143">
        <v>72655</v>
      </c>
      <c r="E3" s="144"/>
      <c r="F3" s="145">
        <v>301035</v>
      </c>
      <c r="G3" s="146"/>
      <c r="H3" s="147"/>
    </row>
    <row r="4" spans="1:8" x14ac:dyDescent="0.15">
      <c r="A4" s="148"/>
      <c r="B4" s="149"/>
      <c r="C4" s="150"/>
      <c r="D4" s="151">
        <v>26437</v>
      </c>
      <c r="E4" s="152"/>
      <c r="F4" s="153">
        <v>154376</v>
      </c>
      <c r="G4" s="154"/>
      <c r="H4" s="155"/>
    </row>
    <row r="5" spans="1:8" x14ac:dyDescent="0.15">
      <c r="A5" s="136" t="s">
        <v>519</v>
      </c>
      <c r="B5" s="141"/>
      <c r="C5" s="142"/>
      <c r="D5" s="143">
        <v>104464</v>
      </c>
      <c r="E5" s="144"/>
      <c r="F5" s="145">
        <v>277467</v>
      </c>
      <c r="G5" s="146"/>
      <c r="H5" s="147"/>
    </row>
    <row r="6" spans="1:8" x14ac:dyDescent="0.15">
      <c r="A6" s="148"/>
      <c r="B6" s="149"/>
      <c r="C6" s="150"/>
      <c r="D6" s="151">
        <v>64835</v>
      </c>
      <c r="E6" s="152"/>
      <c r="F6" s="153">
        <v>128378</v>
      </c>
      <c r="G6" s="154"/>
      <c r="H6" s="155"/>
    </row>
    <row r="7" spans="1:8" x14ac:dyDescent="0.15">
      <c r="A7" s="136" t="s">
        <v>520</v>
      </c>
      <c r="B7" s="141"/>
      <c r="C7" s="142"/>
      <c r="D7" s="143">
        <v>94316</v>
      </c>
      <c r="E7" s="144"/>
      <c r="F7" s="145">
        <v>282256</v>
      </c>
      <c r="G7" s="146"/>
      <c r="H7" s="147"/>
    </row>
    <row r="8" spans="1:8" x14ac:dyDescent="0.15">
      <c r="A8" s="148"/>
      <c r="B8" s="149"/>
      <c r="C8" s="150"/>
      <c r="D8" s="151">
        <v>51843</v>
      </c>
      <c r="E8" s="152"/>
      <c r="F8" s="153">
        <v>145453</v>
      </c>
      <c r="G8" s="154"/>
      <c r="H8" s="155"/>
    </row>
    <row r="9" spans="1:8" x14ac:dyDescent="0.15">
      <c r="A9" s="136" t="s">
        <v>521</v>
      </c>
      <c r="B9" s="141"/>
      <c r="C9" s="142"/>
      <c r="D9" s="143">
        <v>103304</v>
      </c>
      <c r="E9" s="144"/>
      <c r="F9" s="145">
        <v>295341</v>
      </c>
      <c r="G9" s="146"/>
      <c r="H9" s="147"/>
    </row>
    <row r="10" spans="1:8" x14ac:dyDescent="0.15">
      <c r="A10" s="148"/>
      <c r="B10" s="149"/>
      <c r="C10" s="150"/>
      <c r="D10" s="151">
        <v>65677</v>
      </c>
      <c r="E10" s="152"/>
      <c r="F10" s="153">
        <v>137402</v>
      </c>
      <c r="G10" s="154"/>
      <c r="H10" s="155"/>
    </row>
    <row r="11" spans="1:8" x14ac:dyDescent="0.15">
      <c r="A11" s="136" t="s">
        <v>522</v>
      </c>
      <c r="B11" s="141"/>
      <c r="C11" s="142"/>
      <c r="D11" s="143">
        <v>106840</v>
      </c>
      <c r="E11" s="144"/>
      <c r="F11" s="145">
        <v>292845</v>
      </c>
      <c r="G11" s="146"/>
      <c r="H11" s="147"/>
    </row>
    <row r="12" spans="1:8" x14ac:dyDescent="0.15">
      <c r="A12" s="148"/>
      <c r="B12" s="149"/>
      <c r="C12" s="156"/>
      <c r="D12" s="151">
        <v>69855</v>
      </c>
      <c r="E12" s="152"/>
      <c r="F12" s="153">
        <v>143187</v>
      </c>
      <c r="G12" s="154"/>
      <c r="H12" s="155"/>
    </row>
    <row r="13" spans="1:8" x14ac:dyDescent="0.15">
      <c r="A13" s="136"/>
      <c r="B13" s="141"/>
      <c r="C13" s="157"/>
      <c r="D13" s="158">
        <v>96316</v>
      </c>
      <c r="E13" s="159"/>
      <c r="F13" s="160">
        <v>289789</v>
      </c>
      <c r="G13" s="161"/>
      <c r="H13" s="147"/>
    </row>
    <row r="14" spans="1:8" x14ac:dyDescent="0.15">
      <c r="A14" s="148"/>
      <c r="B14" s="149"/>
      <c r="C14" s="150"/>
      <c r="D14" s="151">
        <v>55729</v>
      </c>
      <c r="E14" s="152"/>
      <c r="F14" s="153">
        <v>141759</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4.38</v>
      </c>
      <c r="C19" s="162">
        <f>ROUND(VALUE(SUBSTITUTE(実質収支比率等に係る経年分析!G$48,"▲","-")),2)</f>
        <v>10.3</v>
      </c>
      <c r="D19" s="162">
        <f>ROUND(VALUE(SUBSTITUTE(実質収支比率等に係る経年分析!H$48,"▲","-")),2)</f>
        <v>3.46</v>
      </c>
      <c r="E19" s="162">
        <f>ROUND(VALUE(SUBSTITUTE(実質収支比率等に係る経年分析!I$48,"▲","-")),2)</f>
        <v>5.12</v>
      </c>
      <c r="F19" s="162">
        <f>ROUND(VALUE(SUBSTITUTE(実質収支比率等に係る経年分析!J$48,"▲","-")),2)</f>
        <v>1.08</v>
      </c>
    </row>
    <row r="20" spans="1:11" x14ac:dyDescent="0.15">
      <c r="A20" s="162" t="s">
        <v>53</v>
      </c>
      <c r="B20" s="162">
        <f>ROUND(VALUE(SUBSTITUTE(実質収支比率等に係る経年分析!F$47,"▲","-")),2)</f>
        <v>37.21</v>
      </c>
      <c r="C20" s="162">
        <f>ROUND(VALUE(SUBSTITUTE(実質収支比率等に係る経年分析!G$47,"▲","-")),2)</f>
        <v>37.29</v>
      </c>
      <c r="D20" s="162">
        <f>ROUND(VALUE(SUBSTITUTE(実質収支比率等に係る経年分析!H$47,"▲","-")),2)</f>
        <v>45.24</v>
      </c>
      <c r="E20" s="162">
        <f>ROUND(VALUE(SUBSTITUTE(実質収支比率等に係る経年分析!I$47,"▲","-")),2)</f>
        <v>42.93</v>
      </c>
      <c r="F20" s="162">
        <f>ROUND(VALUE(SUBSTITUTE(実質収支比率等に係る経年分析!J$47,"▲","-")),2)</f>
        <v>44.83</v>
      </c>
    </row>
    <row r="21" spans="1:11" x14ac:dyDescent="0.15">
      <c r="A21" s="162" t="s">
        <v>54</v>
      </c>
      <c r="B21" s="162">
        <f>IF(ISNUMBER(VALUE(SUBSTITUTE(実質収支比率等に係る経年分析!F$49,"▲","-"))),ROUND(VALUE(SUBSTITUTE(実質収支比率等に係る経年分析!F$49,"▲","-")),2),NA())</f>
        <v>1.58</v>
      </c>
      <c r="C21" s="162">
        <f>IF(ISNUMBER(VALUE(SUBSTITUTE(実質収支比率等に係る経年分析!G$49,"▲","-"))),ROUND(VALUE(SUBSTITUTE(実質収支比率等に係る経年分析!G$49,"▲","-")),2),NA())</f>
        <v>6.58</v>
      </c>
      <c r="D21" s="162">
        <f>IF(ISNUMBER(VALUE(SUBSTITUTE(実質収支比率等に係る経年分析!H$49,"▲","-"))),ROUND(VALUE(SUBSTITUTE(実質収支比率等に係る経年分析!H$49,"▲","-")),2),NA())</f>
        <v>-7.22</v>
      </c>
      <c r="E21" s="162">
        <f>IF(ISNUMBER(VALUE(SUBSTITUTE(実質収支比率等に係る経年分析!I$49,"▲","-"))),ROUND(VALUE(SUBSTITUTE(実質収支比率等に係る経年分析!I$49,"▲","-")),2),NA())</f>
        <v>-2.23</v>
      </c>
      <c r="F21" s="162">
        <f>IF(ISNUMBER(VALUE(SUBSTITUTE(実質収支比率等に係る経年分析!J$49,"▲","-"))),ROUND(VALUE(SUBSTITUTE(実質収支比率等に係る経年分析!J$49,"▲","-")),2),NA())</f>
        <v>-3.96</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15">
      <c r="A31" s="163" t="str">
        <f>IF(連結実質赤字比率に係る赤字・黒字の構成分析!C$39="",NA(),連結実質赤字比率に係る赤字・黒字の構成分析!C$39)</f>
        <v>後期高齢者医療特別会計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0.01</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0.01</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0.03</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0.01</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0.01</v>
      </c>
    </row>
    <row r="32" spans="1:11" x14ac:dyDescent="0.15">
      <c r="A32" s="163" t="str">
        <f>IF(連結実質赤字比率に係る赤字・黒字の構成分析!C$38="",NA(),連結実質赤字比率に係る赤字・黒字の構成分析!C$38)</f>
        <v>国民健康保険事業勘定特別会計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0.85</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0.45</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0.83</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7.0000000000000007E-2</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0.03</v>
      </c>
    </row>
    <row r="33" spans="1:16" x14ac:dyDescent="0.15">
      <c r="A33" s="163" t="str">
        <f>IF(連結実質赤字比率に係る赤字・黒字の構成分析!C$37="",NA(),連結実質赤字比率に係る赤字・黒字の構成分析!C$37)</f>
        <v>国民健康保険町立田子診療所及び介護老人保健施設事業特別会計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0.18</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0.26</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0.22</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0.16</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0.16</v>
      </c>
    </row>
    <row r="34" spans="1:16" x14ac:dyDescent="0.15">
      <c r="A34" s="163" t="str">
        <f>IF(連結実質赤字比率に係る赤字・黒字の構成分析!C$36="",NA(),連結実質赤字比率に係る赤字・黒字の構成分析!C$36)</f>
        <v>介護保険事業勘定特別会計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0.71</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0.56000000000000005</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0.74</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2.52</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0.41</v>
      </c>
    </row>
    <row r="35" spans="1:16" x14ac:dyDescent="0.15">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4.38</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10.29</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3.45</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5.1100000000000003</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1.07</v>
      </c>
    </row>
    <row r="36" spans="1:16" x14ac:dyDescent="0.15">
      <c r="A36" s="163" t="str">
        <f>IF(連結実質赤字比率に係る赤字・黒字の構成分析!C$34="",NA(),連結実質赤字比率に係る赤字・黒字の構成分析!C$34)</f>
        <v>水道事業特別会計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1.57</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1.63</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1.48</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1.44</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1.37</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434</v>
      </c>
      <c r="E42" s="164"/>
      <c r="F42" s="164"/>
      <c r="G42" s="164">
        <f>'実質公債費比率（分子）の構造'!L$52</f>
        <v>439</v>
      </c>
      <c r="H42" s="164"/>
      <c r="I42" s="164"/>
      <c r="J42" s="164">
        <f>'実質公債費比率（分子）の構造'!M$52</f>
        <v>401</v>
      </c>
      <c r="K42" s="164"/>
      <c r="L42" s="164"/>
      <c r="M42" s="164">
        <f>'実質公債費比率（分子）の構造'!N$52</f>
        <v>399</v>
      </c>
      <c r="N42" s="164"/>
      <c r="O42" s="164"/>
      <c r="P42" s="164">
        <f>'実質公債費比率（分子）の構造'!O$52</f>
        <v>387</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4</v>
      </c>
      <c r="C44" s="164"/>
      <c r="D44" s="164"/>
      <c r="E44" s="164">
        <f>'実質公債費比率（分子）の構造'!L$50</f>
        <v>3</v>
      </c>
      <c r="F44" s="164"/>
      <c r="G44" s="164"/>
      <c r="H44" s="164">
        <f>'実質公債費比率（分子）の構造'!M$50</f>
        <v>3</v>
      </c>
      <c r="I44" s="164"/>
      <c r="J44" s="164"/>
      <c r="K44" s="164">
        <f>'実質公債費比率（分子）の構造'!N$50</f>
        <v>2</v>
      </c>
      <c r="L44" s="164"/>
      <c r="M44" s="164"/>
      <c r="N44" s="164">
        <f>'実質公債費比率（分子）の構造'!O$50</f>
        <v>2</v>
      </c>
      <c r="O44" s="164"/>
      <c r="P44" s="164"/>
    </row>
    <row r="45" spans="1:16" x14ac:dyDescent="0.15">
      <c r="A45" s="164" t="s">
        <v>63</v>
      </c>
      <c r="B45" s="164">
        <f>'実質公債費比率（分子）の構造'!K$49</f>
        <v>10</v>
      </c>
      <c r="C45" s="164"/>
      <c r="D45" s="164"/>
      <c r="E45" s="164">
        <f>'実質公債費比率（分子）の構造'!L$49</f>
        <v>10</v>
      </c>
      <c r="F45" s="164"/>
      <c r="G45" s="164"/>
      <c r="H45" s="164">
        <f>'実質公債費比率（分子）の構造'!M$49</f>
        <v>12</v>
      </c>
      <c r="I45" s="164"/>
      <c r="J45" s="164"/>
      <c r="K45" s="164">
        <f>'実質公債費比率（分子）の構造'!N$49</f>
        <v>12</v>
      </c>
      <c r="L45" s="164"/>
      <c r="M45" s="164"/>
      <c r="N45" s="164">
        <f>'実質公債費比率（分子）の構造'!O$49</f>
        <v>13</v>
      </c>
      <c r="O45" s="164"/>
      <c r="P45" s="164"/>
    </row>
    <row r="46" spans="1:16" x14ac:dyDescent="0.15">
      <c r="A46" s="164" t="s">
        <v>64</v>
      </c>
      <c r="B46" s="164">
        <f>'実質公債費比率（分子）の構造'!K$48</f>
        <v>1</v>
      </c>
      <c r="C46" s="164"/>
      <c r="D46" s="164"/>
      <c r="E46" s="164">
        <f>'実質公債費比率（分子）の構造'!L$48</f>
        <v>0</v>
      </c>
      <c r="F46" s="164"/>
      <c r="G46" s="164"/>
      <c r="H46" s="164">
        <f>'実質公債費比率（分子）の構造'!M$48</f>
        <v>0</v>
      </c>
      <c r="I46" s="164"/>
      <c r="J46" s="164"/>
      <c r="K46" s="164">
        <f>'実質公債費比率（分子）の構造'!N$48</f>
        <v>11</v>
      </c>
      <c r="L46" s="164"/>
      <c r="M46" s="164"/>
      <c r="N46" s="164">
        <f>'実質公債費比率（分子）の構造'!O$48</f>
        <v>10</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600</v>
      </c>
      <c r="C49" s="164"/>
      <c r="D49" s="164"/>
      <c r="E49" s="164">
        <f>'実質公債費比率（分子）の構造'!L$45</f>
        <v>571</v>
      </c>
      <c r="F49" s="164"/>
      <c r="G49" s="164"/>
      <c r="H49" s="164">
        <f>'実質公債費比率（分子）の構造'!M$45</f>
        <v>512</v>
      </c>
      <c r="I49" s="164"/>
      <c r="J49" s="164"/>
      <c r="K49" s="164">
        <f>'実質公債費比率（分子）の構造'!N$45</f>
        <v>535</v>
      </c>
      <c r="L49" s="164"/>
      <c r="M49" s="164"/>
      <c r="N49" s="164">
        <f>'実質公債費比率（分子）の構造'!O$45</f>
        <v>531</v>
      </c>
      <c r="O49" s="164"/>
      <c r="P49" s="164"/>
    </row>
    <row r="50" spans="1:16" x14ac:dyDescent="0.15">
      <c r="A50" s="164" t="s">
        <v>67</v>
      </c>
      <c r="B50" s="164" t="e">
        <f>NA()</f>
        <v>#N/A</v>
      </c>
      <c r="C50" s="164">
        <f>IF(ISNUMBER('実質公債費比率（分子）の構造'!K$53),'実質公債費比率（分子）の構造'!K$53,NA())</f>
        <v>181</v>
      </c>
      <c r="D50" s="164" t="e">
        <f>NA()</f>
        <v>#N/A</v>
      </c>
      <c r="E50" s="164" t="e">
        <f>NA()</f>
        <v>#N/A</v>
      </c>
      <c r="F50" s="164">
        <f>IF(ISNUMBER('実質公債費比率（分子）の構造'!L$53),'実質公債費比率（分子）の構造'!L$53,NA())</f>
        <v>145</v>
      </c>
      <c r="G50" s="164" t="e">
        <f>NA()</f>
        <v>#N/A</v>
      </c>
      <c r="H50" s="164" t="e">
        <f>NA()</f>
        <v>#N/A</v>
      </c>
      <c r="I50" s="164">
        <f>IF(ISNUMBER('実質公債費比率（分子）の構造'!M$53),'実質公債費比率（分子）の構造'!M$53,NA())</f>
        <v>126</v>
      </c>
      <c r="J50" s="164" t="e">
        <f>NA()</f>
        <v>#N/A</v>
      </c>
      <c r="K50" s="164" t="e">
        <f>NA()</f>
        <v>#N/A</v>
      </c>
      <c r="L50" s="164">
        <f>IF(ISNUMBER('実質公債費比率（分子）の構造'!N$53),'実質公債費比率（分子）の構造'!N$53,NA())</f>
        <v>161</v>
      </c>
      <c r="M50" s="164" t="e">
        <f>NA()</f>
        <v>#N/A</v>
      </c>
      <c r="N50" s="164" t="e">
        <f>NA()</f>
        <v>#N/A</v>
      </c>
      <c r="O50" s="164">
        <f>IF(ISNUMBER('実質公債費比率（分子）の構造'!O$53),'実質公債費比率（分子）の構造'!O$53,NA())</f>
        <v>169</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3796</v>
      </c>
      <c r="E56" s="163"/>
      <c r="F56" s="163"/>
      <c r="G56" s="163">
        <f>'将来負担比率（分子）の構造'!J$52</f>
        <v>3739</v>
      </c>
      <c r="H56" s="163"/>
      <c r="I56" s="163"/>
      <c r="J56" s="163">
        <f>'将来負担比率（分子）の構造'!K$52</f>
        <v>3600</v>
      </c>
      <c r="K56" s="163"/>
      <c r="L56" s="163"/>
      <c r="M56" s="163">
        <f>'将来負担比率（分子）の構造'!L$52</f>
        <v>3608</v>
      </c>
      <c r="N56" s="163"/>
      <c r="O56" s="163"/>
      <c r="P56" s="163">
        <f>'将来負担比率（分子）の構造'!M$52</f>
        <v>3425</v>
      </c>
    </row>
    <row r="57" spans="1:16" x14ac:dyDescent="0.15">
      <c r="A57" s="163" t="s">
        <v>42</v>
      </c>
      <c r="B57" s="163"/>
      <c r="C57" s="163"/>
      <c r="D57" s="163" t="str">
        <f>'将来負担比率（分子）の構造'!I$51</f>
        <v>-</v>
      </c>
      <c r="E57" s="163"/>
      <c r="F57" s="163"/>
      <c r="G57" s="163" t="str">
        <f>'将来負担比率（分子）の構造'!J$51</f>
        <v>-</v>
      </c>
      <c r="H57" s="163"/>
      <c r="I57" s="163"/>
      <c r="J57" s="163" t="str">
        <f>'将来負担比率（分子）の構造'!K$51</f>
        <v>-</v>
      </c>
      <c r="K57" s="163"/>
      <c r="L57" s="163"/>
      <c r="M57" s="163" t="str">
        <f>'将来負担比率（分子）の構造'!L$51</f>
        <v>-</v>
      </c>
      <c r="N57" s="163"/>
      <c r="O57" s="163"/>
      <c r="P57" s="163" t="str">
        <f>'将来負担比率（分子）の構造'!M$51</f>
        <v>-</v>
      </c>
    </row>
    <row r="58" spans="1:16" x14ac:dyDescent="0.15">
      <c r="A58" s="163" t="s">
        <v>41</v>
      </c>
      <c r="B58" s="163"/>
      <c r="C58" s="163"/>
      <c r="D58" s="163">
        <f>'将来負担比率（分子）の構造'!I$50</f>
        <v>1601</v>
      </c>
      <c r="E58" s="163"/>
      <c r="F58" s="163"/>
      <c r="G58" s="163">
        <f>'将来負担比率（分子）の構造'!J$50</f>
        <v>1802</v>
      </c>
      <c r="H58" s="163"/>
      <c r="I58" s="163"/>
      <c r="J58" s="163">
        <f>'将来負担比率（分子）の構造'!K$50</f>
        <v>2068</v>
      </c>
      <c r="K58" s="163"/>
      <c r="L58" s="163"/>
      <c r="M58" s="163">
        <f>'将来負担比率（分子）の構造'!L$50</f>
        <v>1936</v>
      </c>
      <c r="N58" s="163"/>
      <c r="O58" s="163"/>
      <c r="P58" s="163">
        <f>'将来負担比率（分子）の構造'!M$50</f>
        <v>1989</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502</v>
      </c>
      <c r="C62" s="163"/>
      <c r="D62" s="163"/>
      <c r="E62" s="163">
        <f>'将来負担比率（分子）の構造'!J$45</f>
        <v>507</v>
      </c>
      <c r="F62" s="163"/>
      <c r="G62" s="163"/>
      <c r="H62" s="163">
        <f>'将来負担比率（分子）の構造'!K$45</f>
        <v>513</v>
      </c>
      <c r="I62" s="163"/>
      <c r="J62" s="163"/>
      <c r="K62" s="163">
        <f>'将来負担比率（分子）の構造'!L$45</f>
        <v>512</v>
      </c>
      <c r="L62" s="163"/>
      <c r="M62" s="163"/>
      <c r="N62" s="163">
        <f>'将来負担比率（分子）の構造'!M$45</f>
        <v>521</v>
      </c>
      <c r="O62" s="163"/>
      <c r="P62" s="163"/>
    </row>
    <row r="63" spans="1:16" x14ac:dyDescent="0.15">
      <c r="A63" s="163" t="s">
        <v>34</v>
      </c>
      <c r="B63" s="163">
        <f>'将来負担比率（分子）の構造'!I$44</f>
        <v>106</v>
      </c>
      <c r="C63" s="163"/>
      <c r="D63" s="163"/>
      <c r="E63" s="163">
        <f>'将来負担比率（分子）の構造'!J$44</f>
        <v>110</v>
      </c>
      <c r="F63" s="163"/>
      <c r="G63" s="163"/>
      <c r="H63" s="163">
        <f>'将来負担比率（分子）の構造'!K$44</f>
        <v>100</v>
      </c>
      <c r="I63" s="163"/>
      <c r="J63" s="163"/>
      <c r="K63" s="163">
        <f>'将来負担比率（分子）の構造'!L$44</f>
        <v>94</v>
      </c>
      <c r="L63" s="163"/>
      <c r="M63" s="163"/>
      <c r="N63" s="163">
        <f>'将来負担比率（分子）の構造'!M$44</f>
        <v>98</v>
      </c>
      <c r="O63" s="163"/>
      <c r="P63" s="163"/>
    </row>
    <row r="64" spans="1:16" x14ac:dyDescent="0.15">
      <c r="A64" s="163" t="s">
        <v>33</v>
      </c>
      <c r="B64" s="163">
        <f>'将来負担比率（分子）の構造'!I$43</f>
        <v>2</v>
      </c>
      <c r="C64" s="163"/>
      <c r="D64" s="163"/>
      <c r="E64" s="163">
        <f>'将来負担比率（分子）の構造'!J$43</f>
        <v>1</v>
      </c>
      <c r="F64" s="163"/>
      <c r="G64" s="163"/>
      <c r="H64" s="163">
        <f>'将来負担比率（分子）の構造'!K$43</f>
        <v>3</v>
      </c>
      <c r="I64" s="163"/>
      <c r="J64" s="163"/>
      <c r="K64" s="163">
        <f>'将来負担比率（分子）の構造'!L$43</f>
        <v>59</v>
      </c>
      <c r="L64" s="163"/>
      <c r="M64" s="163"/>
      <c r="N64" s="163">
        <f>'将来負担比率（分子）の構造'!M$43</f>
        <v>112</v>
      </c>
      <c r="O64" s="163"/>
      <c r="P64" s="163"/>
    </row>
    <row r="65" spans="1:16" x14ac:dyDescent="0.15">
      <c r="A65" s="163" t="s">
        <v>32</v>
      </c>
      <c r="B65" s="163">
        <f>'将来負担比率（分子）の構造'!I$42</f>
        <v>13</v>
      </c>
      <c r="C65" s="163"/>
      <c r="D65" s="163"/>
      <c r="E65" s="163">
        <f>'将来負担比率（分子）の構造'!J$42</f>
        <v>10</v>
      </c>
      <c r="F65" s="163"/>
      <c r="G65" s="163"/>
      <c r="H65" s="163">
        <f>'将来負担比率（分子）の構造'!K$42</f>
        <v>7</v>
      </c>
      <c r="I65" s="163"/>
      <c r="J65" s="163"/>
      <c r="K65" s="163">
        <f>'将来負担比率（分子）の構造'!L$42</f>
        <v>5</v>
      </c>
      <c r="L65" s="163"/>
      <c r="M65" s="163"/>
      <c r="N65" s="163">
        <f>'将来負担比率（分子）の構造'!M$42</f>
        <v>3</v>
      </c>
      <c r="O65" s="163"/>
      <c r="P65" s="163"/>
    </row>
    <row r="66" spans="1:16" x14ac:dyDescent="0.15">
      <c r="A66" s="163" t="s">
        <v>31</v>
      </c>
      <c r="B66" s="163">
        <f>'将来負担比率（分子）の構造'!I$41</f>
        <v>5527</v>
      </c>
      <c r="C66" s="163"/>
      <c r="D66" s="163"/>
      <c r="E66" s="163">
        <f>'将来負担比率（分子）の構造'!J$41</f>
        <v>5370</v>
      </c>
      <c r="F66" s="163"/>
      <c r="G66" s="163"/>
      <c r="H66" s="163">
        <f>'将来負担比率（分子）の構造'!K$41</f>
        <v>5289</v>
      </c>
      <c r="I66" s="163"/>
      <c r="J66" s="163"/>
      <c r="K66" s="163">
        <f>'将来負担比率（分子）の構造'!L$41</f>
        <v>5158</v>
      </c>
      <c r="L66" s="163"/>
      <c r="M66" s="163"/>
      <c r="N66" s="163">
        <f>'将来負担比率（分子）の構造'!M$41</f>
        <v>4962</v>
      </c>
      <c r="O66" s="163"/>
      <c r="P66" s="163"/>
    </row>
    <row r="67" spans="1:16" x14ac:dyDescent="0.15">
      <c r="A67" s="163" t="s">
        <v>71</v>
      </c>
      <c r="B67" s="163" t="e">
        <f>NA()</f>
        <v>#N/A</v>
      </c>
      <c r="C67" s="163">
        <f>IF(ISNUMBER('将来負担比率（分子）の構造'!I$53), IF('将来負担比率（分子）の構造'!I$53 &lt; 0, 0, '将来負担比率（分子）の構造'!I$53), NA())</f>
        <v>754</v>
      </c>
      <c r="D67" s="163" t="e">
        <f>NA()</f>
        <v>#N/A</v>
      </c>
      <c r="E67" s="163" t="e">
        <f>NA()</f>
        <v>#N/A</v>
      </c>
      <c r="F67" s="163">
        <f>IF(ISNUMBER('将来負担比率（分子）の構造'!J$53), IF('将来負担比率（分子）の構造'!J$53 &lt; 0, 0, '将来負担比率（分子）の構造'!J$53), NA())</f>
        <v>456</v>
      </c>
      <c r="G67" s="163" t="e">
        <f>NA()</f>
        <v>#N/A</v>
      </c>
      <c r="H67" s="163" t="e">
        <f>NA()</f>
        <v>#N/A</v>
      </c>
      <c r="I67" s="163">
        <f>IF(ISNUMBER('将来負担比率（分子）の構造'!K$53), IF('将来負担比率（分子）の構造'!K$53 &lt; 0, 0, '将来負担比率（分子）の構造'!K$53), NA())</f>
        <v>244</v>
      </c>
      <c r="J67" s="163" t="e">
        <f>NA()</f>
        <v>#N/A</v>
      </c>
      <c r="K67" s="163" t="e">
        <f>NA()</f>
        <v>#N/A</v>
      </c>
      <c r="L67" s="163">
        <f>IF(ISNUMBER('将来負担比率（分子）の構造'!L$53), IF('将来負担比率（分子）の構造'!L$53 &lt; 0, 0, '将来負担比率（分子）の構造'!L$53), NA())</f>
        <v>284</v>
      </c>
      <c r="M67" s="163" t="e">
        <f>NA()</f>
        <v>#N/A</v>
      </c>
      <c r="N67" s="163" t="e">
        <f>NA()</f>
        <v>#N/A</v>
      </c>
      <c r="O67" s="163">
        <f>IF(ISNUMBER('将来負担比率（分子）の構造'!M$53), IF('将来負担比率（分子）の構造'!M$53 &lt; 0, 0, '将来負担比率（分子）の構造'!M$53), NA())</f>
        <v>281</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1376</v>
      </c>
      <c r="C72" s="167">
        <f>基金残高に係る経年分析!G55</f>
        <v>1316</v>
      </c>
      <c r="D72" s="167">
        <f>基金残高に係る経年分析!H55</f>
        <v>1396</v>
      </c>
    </row>
    <row r="73" spans="1:16" x14ac:dyDescent="0.15">
      <c r="A73" s="166" t="s">
        <v>74</v>
      </c>
      <c r="B73" s="167">
        <f>基金残高に係る経年分析!F56</f>
        <v>153</v>
      </c>
      <c r="C73" s="167">
        <f>基金残高に係る経年分析!G56</f>
        <v>165</v>
      </c>
      <c r="D73" s="167">
        <f>基金残高に係る経年分析!H56</f>
        <v>180</v>
      </c>
    </row>
    <row r="74" spans="1:16" x14ac:dyDescent="0.15">
      <c r="A74" s="166" t="s">
        <v>75</v>
      </c>
      <c r="B74" s="167">
        <f>基金残高に係る経年分析!F57</f>
        <v>420</v>
      </c>
      <c r="C74" s="167">
        <f>基金残高に係る経年分析!G57</f>
        <v>343</v>
      </c>
      <c r="D74" s="167">
        <f>基金残高に係る経年分析!H57</f>
        <v>309</v>
      </c>
    </row>
  </sheetData>
  <sheetProtection algorithmName="SHA-512" hashValue="m39W6b6XuBBfrfB/4ngfGO71zbfZAOMQRgBho7X+KPUE3tZMwsjd05YqZiCSH4OIzHI4go1c0BAMD8k5uni5cA==" saltValue="fc50qcxvYr38Sr9b6il1A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478557</v>
      </c>
      <c r="S5" s="613"/>
      <c r="T5" s="613"/>
      <c r="U5" s="613"/>
      <c r="V5" s="613"/>
      <c r="W5" s="613"/>
      <c r="X5" s="613"/>
      <c r="Y5" s="614"/>
      <c r="Z5" s="615">
        <v>9.8000000000000007</v>
      </c>
      <c r="AA5" s="615"/>
      <c r="AB5" s="615"/>
      <c r="AC5" s="615"/>
      <c r="AD5" s="616">
        <v>478557</v>
      </c>
      <c r="AE5" s="616"/>
      <c r="AF5" s="616"/>
      <c r="AG5" s="616"/>
      <c r="AH5" s="616"/>
      <c r="AI5" s="616"/>
      <c r="AJ5" s="616"/>
      <c r="AK5" s="616"/>
      <c r="AL5" s="617">
        <v>15.3</v>
      </c>
      <c r="AM5" s="618"/>
      <c r="AN5" s="618"/>
      <c r="AO5" s="619"/>
      <c r="AP5" s="609" t="s">
        <v>216</v>
      </c>
      <c r="AQ5" s="610"/>
      <c r="AR5" s="610"/>
      <c r="AS5" s="610"/>
      <c r="AT5" s="610"/>
      <c r="AU5" s="610"/>
      <c r="AV5" s="610"/>
      <c r="AW5" s="610"/>
      <c r="AX5" s="610"/>
      <c r="AY5" s="610"/>
      <c r="AZ5" s="610"/>
      <c r="BA5" s="610"/>
      <c r="BB5" s="610"/>
      <c r="BC5" s="610"/>
      <c r="BD5" s="610"/>
      <c r="BE5" s="610"/>
      <c r="BF5" s="611"/>
      <c r="BG5" s="623">
        <v>478557</v>
      </c>
      <c r="BH5" s="624"/>
      <c r="BI5" s="624"/>
      <c r="BJ5" s="624"/>
      <c r="BK5" s="624"/>
      <c r="BL5" s="624"/>
      <c r="BM5" s="624"/>
      <c r="BN5" s="625"/>
      <c r="BO5" s="626">
        <v>100</v>
      </c>
      <c r="BP5" s="626"/>
      <c r="BQ5" s="626"/>
      <c r="BR5" s="626"/>
      <c r="BS5" s="627" t="s">
        <v>122</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117875</v>
      </c>
      <c r="S6" s="624"/>
      <c r="T6" s="624"/>
      <c r="U6" s="624"/>
      <c r="V6" s="624"/>
      <c r="W6" s="624"/>
      <c r="X6" s="624"/>
      <c r="Y6" s="625"/>
      <c r="Z6" s="626">
        <v>2.4</v>
      </c>
      <c r="AA6" s="626"/>
      <c r="AB6" s="626"/>
      <c r="AC6" s="626"/>
      <c r="AD6" s="627">
        <v>117875</v>
      </c>
      <c r="AE6" s="627"/>
      <c r="AF6" s="627"/>
      <c r="AG6" s="627"/>
      <c r="AH6" s="627"/>
      <c r="AI6" s="627"/>
      <c r="AJ6" s="627"/>
      <c r="AK6" s="627"/>
      <c r="AL6" s="628">
        <v>3.8</v>
      </c>
      <c r="AM6" s="629"/>
      <c r="AN6" s="629"/>
      <c r="AO6" s="630"/>
      <c r="AP6" s="620" t="s">
        <v>221</v>
      </c>
      <c r="AQ6" s="621"/>
      <c r="AR6" s="621"/>
      <c r="AS6" s="621"/>
      <c r="AT6" s="621"/>
      <c r="AU6" s="621"/>
      <c r="AV6" s="621"/>
      <c r="AW6" s="621"/>
      <c r="AX6" s="621"/>
      <c r="AY6" s="621"/>
      <c r="AZ6" s="621"/>
      <c r="BA6" s="621"/>
      <c r="BB6" s="621"/>
      <c r="BC6" s="621"/>
      <c r="BD6" s="621"/>
      <c r="BE6" s="621"/>
      <c r="BF6" s="622"/>
      <c r="BG6" s="623">
        <v>478557</v>
      </c>
      <c r="BH6" s="624"/>
      <c r="BI6" s="624"/>
      <c r="BJ6" s="624"/>
      <c r="BK6" s="624"/>
      <c r="BL6" s="624"/>
      <c r="BM6" s="624"/>
      <c r="BN6" s="625"/>
      <c r="BO6" s="626">
        <v>100</v>
      </c>
      <c r="BP6" s="626"/>
      <c r="BQ6" s="626"/>
      <c r="BR6" s="626"/>
      <c r="BS6" s="627" t="s">
        <v>122</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75329</v>
      </c>
      <c r="CS6" s="624"/>
      <c r="CT6" s="624"/>
      <c r="CU6" s="624"/>
      <c r="CV6" s="624"/>
      <c r="CW6" s="624"/>
      <c r="CX6" s="624"/>
      <c r="CY6" s="625"/>
      <c r="CZ6" s="617">
        <v>1.6</v>
      </c>
      <c r="DA6" s="618"/>
      <c r="DB6" s="618"/>
      <c r="DC6" s="634"/>
      <c r="DD6" s="632" t="s">
        <v>122</v>
      </c>
      <c r="DE6" s="624"/>
      <c r="DF6" s="624"/>
      <c r="DG6" s="624"/>
      <c r="DH6" s="624"/>
      <c r="DI6" s="624"/>
      <c r="DJ6" s="624"/>
      <c r="DK6" s="624"/>
      <c r="DL6" s="624"/>
      <c r="DM6" s="624"/>
      <c r="DN6" s="624"/>
      <c r="DO6" s="624"/>
      <c r="DP6" s="625"/>
      <c r="DQ6" s="632">
        <v>75329</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190</v>
      </c>
      <c r="S7" s="624"/>
      <c r="T7" s="624"/>
      <c r="U7" s="624"/>
      <c r="V7" s="624"/>
      <c r="W7" s="624"/>
      <c r="X7" s="624"/>
      <c r="Y7" s="625"/>
      <c r="Z7" s="626">
        <v>0</v>
      </c>
      <c r="AA7" s="626"/>
      <c r="AB7" s="626"/>
      <c r="AC7" s="626"/>
      <c r="AD7" s="627">
        <v>190</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148521</v>
      </c>
      <c r="BH7" s="624"/>
      <c r="BI7" s="624"/>
      <c r="BJ7" s="624"/>
      <c r="BK7" s="624"/>
      <c r="BL7" s="624"/>
      <c r="BM7" s="624"/>
      <c r="BN7" s="625"/>
      <c r="BO7" s="626">
        <v>31</v>
      </c>
      <c r="BP7" s="626"/>
      <c r="BQ7" s="626"/>
      <c r="BR7" s="626"/>
      <c r="BS7" s="627" t="s">
        <v>122</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915558</v>
      </c>
      <c r="CS7" s="624"/>
      <c r="CT7" s="624"/>
      <c r="CU7" s="624"/>
      <c r="CV7" s="624"/>
      <c r="CW7" s="624"/>
      <c r="CX7" s="624"/>
      <c r="CY7" s="625"/>
      <c r="CZ7" s="626">
        <v>18.899999999999999</v>
      </c>
      <c r="DA7" s="626"/>
      <c r="DB7" s="626"/>
      <c r="DC7" s="626"/>
      <c r="DD7" s="632">
        <v>15384</v>
      </c>
      <c r="DE7" s="624"/>
      <c r="DF7" s="624"/>
      <c r="DG7" s="624"/>
      <c r="DH7" s="624"/>
      <c r="DI7" s="624"/>
      <c r="DJ7" s="624"/>
      <c r="DK7" s="624"/>
      <c r="DL7" s="624"/>
      <c r="DM7" s="624"/>
      <c r="DN7" s="624"/>
      <c r="DO7" s="624"/>
      <c r="DP7" s="625"/>
      <c r="DQ7" s="632">
        <v>821781</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1669</v>
      </c>
      <c r="S8" s="624"/>
      <c r="T8" s="624"/>
      <c r="U8" s="624"/>
      <c r="V8" s="624"/>
      <c r="W8" s="624"/>
      <c r="X8" s="624"/>
      <c r="Y8" s="625"/>
      <c r="Z8" s="626">
        <v>0</v>
      </c>
      <c r="AA8" s="626"/>
      <c r="AB8" s="626"/>
      <c r="AC8" s="626"/>
      <c r="AD8" s="627">
        <v>1669</v>
      </c>
      <c r="AE8" s="627"/>
      <c r="AF8" s="627"/>
      <c r="AG8" s="627"/>
      <c r="AH8" s="627"/>
      <c r="AI8" s="627"/>
      <c r="AJ8" s="627"/>
      <c r="AK8" s="627"/>
      <c r="AL8" s="628">
        <v>0.1</v>
      </c>
      <c r="AM8" s="629"/>
      <c r="AN8" s="629"/>
      <c r="AO8" s="630"/>
      <c r="AP8" s="620" t="s">
        <v>227</v>
      </c>
      <c r="AQ8" s="621"/>
      <c r="AR8" s="621"/>
      <c r="AS8" s="621"/>
      <c r="AT8" s="621"/>
      <c r="AU8" s="621"/>
      <c r="AV8" s="621"/>
      <c r="AW8" s="621"/>
      <c r="AX8" s="621"/>
      <c r="AY8" s="621"/>
      <c r="AZ8" s="621"/>
      <c r="BA8" s="621"/>
      <c r="BB8" s="621"/>
      <c r="BC8" s="621"/>
      <c r="BD8" s="621"/>
      <c r="BE8" s="621"/>
      <c r="BF8" s="622"/>
      <c r="BG8" s="623">
        <v>6537</v>
      </c>
      <c r="BH8" s="624"/>
      <c r="BI8" s="624"/>
      <c r="BJ8" s="624"/>
      <c r="BK8" s="624"/>
      <c r="BL8" s="624"/>
      <c r="BM8" s="624"/>
      <c r="BN8" s="625"/>
      <c r="BO8" s="626">
        <v>1.4</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1110064</v>
      </c>
      <c r="CS8" s="624"/>
      <c r="CT8" s="624"/>
      <c r="CU8" s="624"/>
      <c r="CV8" s="624"/>
      <c r="CW8" s="624"/>
      <c r="CX8" s="624"/>
      <c r="CY8" s="625"/>
      <c r="CZ8" s="626">
        <v>22.9</v>
      </c>
      <c r="DA8" s="626"/>
      <c r="DB8" s="626"/>
      <c r="DC8" s="626"/>
      <c r="DD8" s="632" t="s">
        <v>122</v>
      </c>
      <c r="DE8" s="624"/>
      <c r="DF8" s="624"/>
      <c r="DG8" s="624"/>
      <c r="DH8" s="624"/>
      <c r="DI8" s="624"/>
      <c r="DJ8" s="624"/>
      <c r="DK8" s="624"/>
      <c r="DL8" s="624"/>
      <c r="DM8" s="624"/>
      <c r="DN8" s="624"/>
      <c r="DO8" s="624"/>
      <c r="DP8" s="625"/>
      <c r="DQ8" s="632">
        <v>640328</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2035</v>
      </c>
      <c r="S9" s="624"/>
      <c r="T9" s="624"/>
      <c r="U9" s="624"/>
      <c r="V9" s="624"/>
      <c r="W9" s="624"/>
      <c r="X9" s="624"/>
      <c r="Y9" s="625"/>
      <c r="Z9" s="626">
        <v>0</v>
      </c>
      <c r="AA9" s="626"/>
      <c r="AB9" s="626"/>
      <c r="AC9" s="626"/>
      <c r="AD9" s="627">
        <v>2035</v>
      </c>
      <c r="AE9" s="627"/>
      <c r="AF9" s="627"/>
      <c r="AG9" s="627"/>
      <c r="AH9" s="627"/>
      <c r="AI9" s="627"/>
      <c r="AJ9" s="627"/>
      <c r="AK9" s="627"/>
      <c r="AL9" s="628">
        <v>0.1</v>
      </c>
      <c r="AM9" s="629"/>
      <c r="AN9" s="629"/>
      <c r="AO9" s="630"/>
      <c r="AP9" s="620" t="s">
        <v>230</v>
      </c>
      <c r="AQ9" s="621"/>
      <c r="AR9" s="621"/>
      <c r="AS9" s="621"/>
      <c r="AT9" s="621"/>
      <c r="AU9" s="621"/>
      <c r="AV9" s="621"/>
      <c r="AW9" s="621"/>
      <c r="AX9" s="621"/>
      <c r="AY9" s="621"/>
      <c r="AZ9" s="621"/>
      <c r="BA9" s="621"/>
      <c r="BB9" s="621"/>
      <c r="BC9" s="621"/>
      <c r="BD9" s="621"/>
      <c r="BE9" s="621"/>
      <c r="BF9" s="622"/>
      <c r="BG9" s="623">
        <v>124775</v>
      </c>
      <c r="BH9" s="624"/>
      <c r="BI9" s="624"/>
      <c r="BJ9" s="624"/>
      <c r="BK9" s="624"/>
      <c r="BL9" s="624"/>
      <c r="BM9" s="624"/>
      <c r="BN9" s="625"/>
      <c r="BO9" s="626">
        <v>26.1</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509763</v>
      </c>
      <c r="CS9" s="624"/>
      <c r="CT9" s="624"/>
      <c r="CU9" s="624"/>
      <c r="CV9" s="624"/>
      <c r="CW9" s="624"/>
      <c r="CX9" s="624"/>
      <c r="CY9" s="625"/>
      <c r="CZ9" s="626">
        <v>10.5</v>
      </c>
      <c r="DA9" s="626"/>
      <c r="DB9" s="626"/>
      <c r="DC9" s="626"/>
      <c r="DD9" s="632">
        <v>1349</v>
      </c>
      <c r="DE9" s="624"/>
      <c r="DF9" s="624"/>
      <c r="DG9" s="624"/>
      <c r="DH9" s="624"/>
      <c r="DI9" s="624"/>
      <c r="DJ9" s="624"/>
      <c r="DK9" s="624"/>
      <c r="DL9" s="624"/>
      <c r="DM9" s="624"/>
      <c r="DN9" s="624"/>
      <c r="DO9" s="624"/>
      <c r="DP9" s="625"/>
      <c r="DQ9" s="632">
        <v>449844</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10192</v>
      </c>
      <c r="BH10" s="624"/>
      <c r="BI10" s="624"/>
      <c r="BJ10" s="624"/>
      <c r="BK10" s="624"/>
      <c r="BL10" s="624"/>
      <c r="BM10" s="624"/>
      <c r="BN10" s="625"/>
      <c r="BO10" s="626">
        <v>2.1</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388</v>
      </c>
      <c r="CS10" s="624"/>
      <c r="CT10" s="624"/>
      <c r="CU10" s="624"/>
      <c r="CV10" s="624"/>
      <c r="CW10" s="624"/>
      <c r="CX10" s="624"/>
      <c r="CY10" s="625"/>
      <c r="CZ10" s="626">
        <v>0</v>
      </c>
      <c r="DA10" s="626"/>
      <c r="DB10" s="626"/>
      <c r="DC10" s="626"/>
      <c r="DD10" s="632" t="s">
        <v>122</v>
      </c>
      <c r="DE10" s="624"/>
      <c r="DF10" s="624"/>
      <c r="DG10" s="624"/>
      <c r="DH10" s="624"/>
      <c r="DI10" s="624"/>
      <c r="DJ10" s="624"/>
      <c r="DK10" s="624"/>
      <c r="DL10" s="624"/>
      <c r="DM10" s="624"/>
      <c r="DN10" s="624"/>
      <c r="DO10" s="624"/>
      <c r="DP10" s="625"/>
      <c r="DQ10" s="632">
        <v>388</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131050</v>
      </c>
      <c r="S11" s="624"/>
      <c r="T11" s="624"/>
      <c r="U11" s="624"/>
      <c r="V11" s="624"/>
      <c r="W11" s="624"/>
      <c r="X11" s="624"/>
      <c r="Y11" s="625"/>
      <c r="Z11" s="628">
        <v>2.7</v>
      </c>
      <c r="AA11" s="629"/>
      <c r="AB11" s="629"/>
      <c r="AC11" s="635"/>
      <c r="AD11" s="632">
        <v>131050</v>
      </c>
      <c r="AE11" s="624"/>
      <c r="AF11" s="624"/>
      <c r="AG11" s="624"/>
      <c r="AH11" s="624"/>
      <c r="AI11" s="624"/>
      <c r="AJ11" s="624"/>
      <c r="AK11" s="625"/>
      <c r="AL11" s="628">
        <v>4.2</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7017</v>
      </c>
      <c r="BH11" s="624"/>
      <c r="BI11" s="624"/>
      <c r="BJ11" s="624"/>
      <c r="BK11" s="624"/>
      <c r="BL11" s="624"/>
      <c r="BM11" s="624"/>
      <c r="BN11" s="625"/>
      <c r="BO11" s="626">
        <v>1.5</v>
      </c>
      <c r="BP11" s="626"/>
      <c r="BQ11" s="626"/>
      <c r="BR11" s="626"/>
      <c r="BS11" s="627" t="s">
        <v>122</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431043</v>
      </c>
      <c r="CS11" s="624"/>
      <c r="CT11" s="624"/>
      <c r="CU11" s="624"/>
      <c r="CV11" s="624"/>
      <c r="CW11" s="624"/>
      <c r="CX11" s="624"/>
      <c r="CY11" s="625"/>
      <c r="CZ11" s="626">
        <v>8.9</v>
      </c>
      <c r="DA11" s="626"/>
      <c r="DB11" s="626"/>
      <c r="DC11" s="626"/>
      <c r="DD11" s="632">
        <v>132444</v>
      </c>
      <c r="DE11" s="624"/>
      <c r="DF11" s="624"/>
      <c r="DG11" s="624"/>
      <c r="DH11" s="624"/>
      <c r="DI11" s="624"/>
      <c r="DJ11" s="624"/>
      <c r="DK11" s="624"/>
      <c r="DL11" s="624"/>
      <c r="DM11" s="624"/>
      <c r="DN11" s="624"/>
      <c r="DO11" s="624"/>
      <c r="DP11" s="625"/>
      <c r="DQ11" s="632">
        <v>202872</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263913</v>
      </c>
      <c r="BH12" s="624"/>
      <c r="BI12" s="624"/>
      <c r="BJ12" s="624"/>
      <c r="BK12" s="624"/>
      <c r="BL12" s="624"/>
      <c r="BM12" s="624"/>
      <c r="BN12" s="625"/>
      <c r="BO12" s="626">
        <v>55.1</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198997</v>
      </c>
      <c r="CS12" s="624"/>
      <c r="CT12" s="624"/>
      <c r="CU12" s="624"/>
      <c r="CV12" s="624"/>
      <c r="CW12" s="624"/>
      <c r="CX12" s="624"/>
      <c r="CY12" s="625"/>
      <c r="CZ12" s="626">
        <v>4.0999999999999996</v>
      </c>
      <c r="DA12" s="626"/>
      <c r="DB12" s="626"/>
      <c r="DC12" s="626"/>
      <c r="DD12" s="632">
        <v>26805</v>
      </c>
      <c r="DE12" s="624"/>
      <c r="DF12" s="624"/>
      <c r="DG12" s="624"/>
      <c r="DH12" s="624"/>
      <c r="DI12" s="624"/>
      <c r="DJ12" s="624"/>
      <c r="DK12" s="624"/>
      <c r="DL12" s="624"/>
      <c r="DM12" s="624"/>
      <c r="DN12" s="624"/>
      <c r="DO12" s="624"/>
      <c r="DP12" s="625"/>
      <c r="DQ12" s="632">
        <v>152404</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256635</v>
      </c>
      <c r="BH13" s="624"/>
      <c r="BI13" s="624"/>
      <c r="BJ13" s="624"/>
      <c r="BK13" s="624"/>
      <c r="BL13" s="624"/>
      <c r="BM13" s="624"/>
      <c r="BN13" s="625"/>
      <c r="BO13" s="626">
        <v>53.6</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387305</v>
      </c>
      <c r="CS13" s="624"/>
      <c r="CT13" s="624"/>
      <c r="CU13" s="624"/>
      <c r="CV13" s="624"/>
      <c r="CW13" s="624"/>
      <c r="CX13" s="624"/>
      <c r="CY13" s="625"/>
      <c r="CZ13" s="626">
        <v>8</v>
      </c>
      <c r="DA13" s="626"/>
      <c r="DB13" s="626"/>
      <c r="DC13" s="626"/>
      <c r="DD13" s="632">
        <v>250273</v>
      </c>
      <c r="DE13" s="624"/>
      <c r="DF13" s="624"/>
      <c r="DG13" s="624"/>
      <c r="DH13" s="624"/>
      <c r="DI13" s="624"/>
      <c r="DJ13" s="624"/>
      <c r="DK13" s="624"/>
      <c r="DL13" s="624"/>
      <c r="DM13" s="624"/>
      <c r="DN13" s="624"/>
      <c r="DO13" s="624"/>
      <c r="DP13" s="625"/>
      <c r="DQ13" s="632">
        <v>152303</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29012</v>
      </c>
      <c r="BH14" s="624"/>
      <c r="BI14" s="624"/>
      <c r="BJ14" s="624"/>
      <c r="BK14" s="624"/>
      <c r="BL14" s="624"/>
      <c r="BM14" s="624"/>
      <c r="BN14" s="625"/>
      <c r="BO14" s="626">
        <v>6.1</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253043</v>
      </c>
      <c r="CS14" s="624"/>
      <c r="CT14" s="624"/>
      <c r="CU14" s="624"/>
      <c r="CV14" s="624"/>
      <c r="CW14" s="624"/>
      <c r="CX14" s="624"/>
      <c r="CY14" s="625"/>
      <c r="CZ14" s="626">
        <v>5.2</v>
      </c>
      <c r="DA14" s="626"/>
      <c r="DB14" s="626"/>
      <c r="DC14" s="626"/>
      <c r="DD14" s="632">
        <v>58850</v>
      </c>
      <c r="DE14" s="624"/>
      <c r="DF14" s="624"/>
      <c r="DG14" s="624"/>
      <c r="DH14" s="624"/>
      <c r="DI14" s="624"/>
      <c r="DJ14" s="624"/>
      <c r="DK14" s="624"/>
      <c r="DL14" s="624"/>
      <c r="DM14" s="624"/>
      <c r="DN14" s="624"/>
      <c r="DO14" s="624"/>
      <c r="DP14" s="625"/>
      <c r="DQ14" s="632">
        <v>193593</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9100</v>
      </c>
      <c r="S15" s="624"/>
      <c r="T15" s="624"/>
      <c r="U15" s="624"/>
      <c r="V15" s="624"/>
      <c r="W15" s="624"/>
      <c r="X15" s="624"/>
      <c r="Y15" s="625"/>
      <c r="Z15" s="626">
        <v>0.2</v>
      </c>
      <c r="AA15" s="626"/>
      <c r="AB15" s="626"/>
      <c r="AC15" s="626"/>
      <c r="AD15" s="627">
        <v>9100</v>
      </c>
      <c r="AE15" s="627"/>
      <c r="AF15" s="627"/>
      <c r="AG15" s="627"/>
      <c r="AH15" s="627"/>
      <c r="AI15" s="627"/>
      <c r="AJ15" s="627"/>
      <c r="AK15" s="627"/>
      <c r="AL15" s="628">
        <v>0.3</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37111</v>
      </c>
      <c r="BH15" s="624"/>
      <c r="BI15" s="624"/>
      <c r="BJ15" s="624"/>
      <c r="BK15" s="624"/>
      <c r="BL15" s="624"/>
      <c r="BM15" s="624"/>
      <c r="BN15" s="625"/>
      <c r="BO15" s="626">
        <v>7.8</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429957</v>
      </c>
      <c r="CS15" s="624"/>
      <c r="CT15" s="624"/>
      <c r="CU15" s="624"/>
      <c r="CV15" s="624"/>
      <c r="CW15" s="624"/>
      <c r="CX15" s="624"/>
      <c r="CY15" s="625"/>
      <c r="CZ15" s="626">
        <v>8.9</v>
      </c>
      <c r="DA15" s="626"/>
      <c r="DB15" s="626"/>
      <c r="DC15" s="626"/>
      <c r="DD15" s="632">
        <v>18968</v>
      </c>
      <c r="DE15" s="624"/>
      <c r="DF15" s="624"/>
      <c r="DG15" s="624"/>
      <c r="DH15" s="624"/>
      <c r="DI15" s="624"/>
      <c r="DJ15" s="624"/>
      <c r="DK15" s="624"/>
      <c r="DL15" s="624"/>
      <c r="DM15" s="624"/>
      <c r="DN15" s="624"/>
      <c r="DO15" s="624"/>
      <c r="DP15" s="625"/>
      <c r="DQ15" s="632">
        <v>373440</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7561</v>
      </c>
      <c r="S16" s="624"/>
      <c r="T16" s="624"/>
      <c r="U16" s="624"/>
      <c r="V16" s="624"/>
      <c r="W16" s="624"/>
      <c r="X16" s="624"/>
      <c r="Y16" s="625"/>
      <c r="Z16" s="626">
        <v>0.2</v>
      </c>
      <c r="AA16" s="626"/>
      <c r="AB16" s="626"/>
      <c r="AC16" s="626"/>
      <c r="AD16" s="627">
        <v>7561</v>
      </c>
      <c r="AE16" s="627"/>
      <c r="AF16" s="627"/>
      <c r="AG16" s="627"/>
      <c r="AH16" s="627"/>
      <c r="AI16" s="627"/>
      <c r="AJ16" s="627"/>
      <c r="AK16" s="627"/>
      <c r="AL16" s="628">
        <v>0.2</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262</v>
      </c>
      <c r="CS16" s="624"/>
      <c r="CT16" s="624"/>
      <c r="CU16" s="624"/>
      <c r="CV16" s="624"/>
      <c r="CW16" s="624"/>
      <c r="CX16" s="624"/>
      <c r="CY16" s="625"/>
      <c r="CZ16" s="626">
        <v>0</v>
      </c>
      <c r="DA16" s="626"/>
      <c r="DB16" s="626"/>
      <c r="DC16" s="626"/>
      <c r="DD16" s="632" t="s">
        <v>122</v>
      </c>
      <c r="DE16" s="624"/>
      <c r="DF16" s="624"/>
      <c r="DG16" s="624"/>
      <c r="DH16" s="624"/>
      <c r="DI16" s="624"/>
      <c r="DJ16" s="624"/>
      <c r="DK16" s="624"/>
      <c r="DL16" s="624"/>
      <c r="DM16" s="624"/>
      <c r="DN16" s="624"/>
      <c r="DO16" s="624"/>
      <c r="DP16" s="625"/>
      <c r="DQ16" s="632">
        <v>262</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18001</v>
      </c>
      <c r="S17" s="624"/>
      <c r="T17" s="624"/>
      <c r="U17" s="624"/>
      <c r="V17" s="624"/>
      <c r="W17" s="624"/>
      <c r="X17" s="624"/>
      <c r="Y17" s="625"/>
      <c r="Z17" s="626">
        <v>0.4</v>
      </c>
      <c r="AA17" s="626"/>
      <c r="AB17" s="626"/>
      <c r="AC17" s="626"/>
      <c r="AD17" s="627">
        <v>18001</v>
      </c>
      <c r="AE17" s="627"/>
      <c r="AF17" s="627"/>
      <c r="AG17" s="627"/>
      <c r="AH17" s="627"/>
      <c r="AI17" s="627"/>
      <c r="AJ17" s="627"/>
      <c r="AK17" s="627"/>
      <c r="AL17" s="628">
        <v>0.6</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531252</v>
      </c>
      <c r="CS17" s="624"/>
      <c r="CT17" s="624"/>
      <c r="CU17" s="624"/>
      <c r="CV17" s="624"/>
      <c r="CW17" s="624"/>
      <c r="CX17" s="624"/>
      <c r="CY17" s="625"/>
      <c r="CZ17" s="626">
        <v>11</v>
      </c>
      <c r="DA17" s="626"/>
      <c r="DB17" s="626"/>
      <c r="DC17" s="626"/>
      <c r="DD17" s="632" t="s">
        <v>122</v>
      </c>
      <c r="DE17" s="624"/>
      <c r="DF17" s="624"/>
      <c r="DG17" s="624"/>
      <c r="DH17" s="624"/>
      <c r="DI17" s="624"/>
      <c r="DJ17" s="624"/>
      <c r="DK17" s="624"/>
      <c r="DL17" s="624"/>
      <c r="DM17" s="624"/>
      <c r="DN17" s="624"/>
      <c r="DO17" s="624"/>
      <c r="DP17" s="625"/>
      <c r="DQ17" s="632">
        <v>531252</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2034</v>
      </c>
      <c r="S18" s="624"/>
      <c r="T18" s="624"/>
      <c r="U18" s="624"/>
      <c r="V18" s="624"/>
      <c r="W18" s="624"/>
      <c r="X18" s="624"/>
      <c r="Y18" s="625"/>
      <c r="Z18" s="626">
        <v>0</v>
      </c>
      <c r="AA18" s="626"/>
      <c r="AB18" s="626"/>
      <c r="AC18" s="626"/>
      <c r="AD18" s="627">
        <v>2034</v>
      </c>
      <c r="AE18" s="627"/>
      <c r="AF18" s="627"/>
      <c r="AG18" s="627"/>
      <c r="AH18" s="627"/>
      <c r="AI18" s="627"/>
      <c r="AJ18" s="627"/>
      <c r="AK18" s="627"/>
      <c r="AL18" s="628">
        <v>0.1</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15967</v>
      </c>
      <c r="S19" s="624"/>
      <c r="T19" s="624"/>
      <c r="U19" s="624"/>
      <c r="V19" s="624"/>
      <c r="W19" s="624"/>
      <c r="X19" s="624"/>
      <c r="Y19" s="625"/>
      <c r="Z19" s="626">
        <v>0.3</v>
      </c>
      <c r="AA19" s="626"/>
      <c r="AB19" s="626"/>
      <c r="AC19" s="626"/>
      <c r="AD19" s="627">
        <v>15967</v>
      </c>
      <c r="AE19" s="627"/>
      <c r="AF19" s="627"/>
      <c r="AG19" s="627"/>
      <c r="AH19" s="627"/>
      <c r="AI19" s="627"/>
      <c r="AJ19" s="627"/>
      <c r="AK19" s="627"/>
      <c r="AL19" s="628">
        <v>0.5</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t="s">
        <v>122</v>
      </c>
      <c r="BH19" s="624"/>
      <c r="BI19" s="624"/>
      <c r="BJ19" s="624"/>
      <c r="BK19" s="624"/>
      <c r="BL19" s="624"/>
      <c r="BM19" s="624"/>
      <c r="BN19" s="625"/>
      <c r="BO19" s="626" t="s">
        <v>122</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t="s">
        <v>122</v>
      </c>
      <c r="S20" s="624"/>
      <c r="T20" s="624"/>
      <c r="U20" s="624"/>
      <c r="V20" s="624"/>
      <c r="W20" s="624"/>
      <c r="X20" s="624"/>
      <c r="Y20" s="625"/>
      <c r="Z20" s="626" t="s">
        <v>122</v>
      </c>
      <c r="AA20" s="626"/>
      <c r="AB20" s="626"/>
      <c r="AC20" s="626"/>
      <c r="AD20" s="627" t="s">
        <v>122</v>
      </c>
      <c r="AE20" s="627"/>
      <c r="AF20" s="627"/>
      <c r="AG20" s="627"/>
      <c r="AH20" s="627"/>
      <c r="AI20" s="627"/>
      <c r="AJ20" s="627"/>
      <c r="AK20" s="627"/>
      <c r="AL20" s="628" t="s">
        <v>122</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t="s">
        <v>122</v>
      </c>
      <c r="BH20" s="624"/>
      <c r="BI20" s="624"/>
      <c r="BJ20" s="624"/>
      <c r="BK20" s="624"/>
      <c r="BL20" s="624"/>
      <c r="BM20" s="624"/>
      <c r="BN20" s="625"/>
      <c r="BO20" s="626" t="s">
        <v>122</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4842961</v>
      </c>
      <c r="CS20" s="624"/>
      <c r="CT20" s="624"/>
      <c r="CU20" s="624"/>
      <c r="CV20" s="624"/>
      <c r="CW20" s="624"/>
      <c r="CX20" s="624"/>
      <c r="CY20" s="625"/>
      <c r="CZ20" s="626">
        <v>100</v>
      </c>
      <c r="DA20" s="626"/>
      <c r="DB20" s="626"/>
      <c r="DC20" s="626"/>
      <c r="DD20" s="632">
        <v>504073</v>
      </c>
      <c r="DE20" s="624"/>
      <c r="DF20" s="624"/>
      <c r="DG20" s="624"/>
      <c r="DH20" s="624"/>
      <c r="DI20" s="624"/>
      <c r="DJ20" s="624"/>
      <c r="DK20" s="624"/>
      <c r="DL20" s="624"/>
      <c r="DM20" s="624"/>
      <c r="DN20" s="624"/>
      <c r="DO20" s="624"/>
      <c r="DP20" s="625"/>
      <c r="DQ20" s="632">
        <v>3593796</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2576077</v>
      </c>
      <c r="S21" s="624"/>
      <c r="T21" s="624"/>
      <c r="U21" s="624"/>
      <c r="V21" s="624"/>
      <c r="W21" s="624"/>
      <c r="X21" s="624"/>
      <c r="Y21" s="625"/>
      <c r="Z21" s="626">
        <v>52.8</v>
      </c>
      <c r="AA21" s="626"/>
      <c r="AB21" s="626"/>
      <c r="AC21" s="626"/>
      <c r="AD21" s="627">
        <v>2349477</v>
      </c>
      <c r="AE21" s="627"/>
      <c r="AF21" s="627"/>
      <c r="AG21" s="627"/>
      <c r="AH21" s="627"/>
      <c r="AI21" s="627"/>
      <c r="AJ21" s="627"/>
      <c r="AK21" s="627"/>
      <c r="AL21" s="628">
        <v>75.3</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2349477</v>
      </c>
      <c r="S22" s="624"/>
      <c r="T22" s="624"/>
      <c r="U22" s="624"/>
      <c r="V22" s="624"/>
      <c r="W22" s="624"/>
      <c r="X22" s="624"/>
      <c r="Y22" s="625"/>
      <c r="Z22" s="626">
        <v>48.1</v>
      </c>
      <c r="AA22" s="626"/>
      <c r="AB22" s="626"/>
      <c r="AC22" s="626"/>
      <c r="AD22" s="627">
        <v>2349477</v>
      </c>
      <c r="AE22" s="627"/>
      <c r="AF22" s="627"/>
      <c r="AG22" s="627"/>
      <c r="AH22" s="627"/>
      <c r="AI22" s="627"/>
      <c r="AJ22" s="627"/>
      <c r="AK22" s="627"/>
      <c r="AL22" s="628">
        <v>75.3</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226598</v>
      </c>
      <c r="S23" s="624"/>
      <c r="T23" s="624"/>
      <c r="U23" s="624"/>
      <c r="V23" s="624"/>
      <c r="W23" s="624"/>
      <c r="X23" s="624"/>
      <c r="Y23" s="625"/>
      <c r="Z23" s="626">
        <v>4.5999999999999996</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v>2</v>
      </c>
      <c r="S24" s="624"/>
      <c r="T24" s="624"/>
      <c r="U24" s="624"/>
      <c r="V24" s="624"/>
      <c r="W24" s="624"/>
      <c r="X24" s="624"/>
      <c r="Y24" s="625"/>
      <c r="Z24" s="626">
        <v>0</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1949473</v>
      </c>
      <c r="CS24" s="613"/>
      <c r="CT24" s="613"/>
      <c r="CU24" s="613"/>
      <c r="CV24" s="613"/>
      <c r="CW24" s="613"/>
      <c r="CX24" s="613"/>
      <c r="CY24" s="614"/>
      <c r="CZ24" s="617">
        <v>40.299999999999997</v>
      </c>
      <c r="DA24" s="618"/>
      <c r="DB24" s="618"/>
      <c r="DC24" s="634"/>
      <c r="DD24" s="657">
        <v>1543730</v>
      </c>
      <c r="DE24" s="613"/>
      <c r="DF24" s="613"/>
      <c r="DG24" s="613"/>
      <c r="DH24" s="613"/>
      <c r="DI24" s="613"/>
      <c r="DJ24" s="613"/>
      <c r="DK24" s="614"/>
      <c r="DL24" s="657">
        <v>1405144</v>
      </c>
      <c r="DM24" s="613"/>
      <c r="DN24" s="613"/>
      <c r="DO24" s="613"/>
      <c r="DP24" s="613"/>
      <c r="DQ24" s="613"/>
      <c r="DR24" s="613"/>
      <c r="DS24" s="613"/>
      <c r="DT24" s="613"/>
      <c r="DU24" s="613"/>
      <c r="DV24" s="614"/>
      <c r="DW24" s="617">
        <v>44.9</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3342115</v>
      </c>
      <c r="S25" s="624"/>
      <c r="T25" s="624"/>
      <c r="U25" s="624"/>
      <c r="V25" s="624"/>
      <c r="W25" s="624"/>
      <c r="X25" s="624"/>
      <c r="Y25" s="625"/>
      <c r="Z25" s="626">
        <v>68.400000000000006</v>
      </c>
      <c r="AA25" s="626"/>
      <c r="AB25" s="626"/>
      <c r="AC25" s="626"/>
      <c r="AD25" s="627">
        <v>3115515</v>
      </c>
      <c r="AE25" s="627"/>
      <c r="AF25" s="627"/>
      <c r="AG25" s="627"/>
      <c r="AH25" s="627"/>
      <c r="AI25" s="627"/>
      <c r="AJ25" s="627"/>
      <c r="AK25" s="627"/>
      <c r="AL25" s="628">
        <v>99.8</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845818</v>
      </c>
      <c r="CS25" s="653"/>
      <c r="CT25" s="653"/>
      <c r="CU25" s="653"/>
      <c r="CV25" s="653"/>
      <c r="CW25" s="653"/>
      <c r="CX25" s="653"/>
      <c r="CY25" s="654"/>
      <c r="CZ25" s="628">
        <v>17.5</v>
      </c>
      <c r="DA25" s="655"/>
      <c r="DB25" s="655"/>
      <c r="DC25" s="658"/>
      <c r="DD25" s="632">
        <v>818982</v>
      </c>
      <c r="DE25" s="653"/>
      <c r="DF25" s="653"/>
      <c r="DG25" s="653"/>
      <c r="DH25" s="653"/>
      <c r="DI25" s="653"/>
      <c r="DJ25" s="653"/>
      <c r="DK25" s="654"/>
      <c r="DL25" s="632">
        <v>751601</v>
      </c>
      <c r="DM25" s="653"/>
      <c r="DN25" s="653"/>
      <c r="DO25" s="653"/>
      <c r="DP25" s="653"/>
      <c r="DQ25" s="653"/>
      <c r="DR25" s="653"/>
      <c r="DS25" s="653"/>
      <c r="DT25" s="653"/>
      <c r="DU25" s="653"/>
      <c r="DV25" s="654"/>
      <c r="DW25" s="628">
        <v>24</v>
      </c>
      <c r="DX25" s="655"/>
      <c r="DY25" s="655"/>
      <c r="DZ25" s="655"/>
      <c r="EA25" s="655"/>
      <c r="EB25" s="655"/>
      <c r="EC25" s="656"/>
    </row>
    <row r="26" spans="2:133" ht="11.25" customHeight="1" x14ac:dyDescent="0.15">
      <c r="B26" s="620" t="s">
        <v>283</v>
      </c>
      <c r="C26" s="621"/>
      <c r="D26" s="621"/>
      <c r="E26" s="621"/>
      <c r="F26" s="621"/>
      <c r="G26" s="621"/>
      <c r="H26" s="621"/>
      <c r="I26" s="621"/>
      <c r="J26" s="621"/>
      <c r="K26" s="621"/>
      <c r="L26" s="621"/>
      <c r="M26" s="621"/>
      <c r="N26" s="621"/>
      <c r="O26" s="621"/>
      <c r="P26" s="621"/>
      <c r="Q26" s="622"/>
      <c r="R26" s="623">
        <v>549</v>
      </c>
      <c r="S26" s="624"/>
      <c r="T26" s="624"/>
      <c r="U26" s="624"/>
      <c r="V26" s="624"/>
      <c r="W26" s="624"/>
      <c r="X26" s="624"/>
      <c r="Y26" s="625"/>
      <c r="Z26" s="626">
        <v>0</v>
      </c>
      <c r="AA26" s="626"/>
      <c r="AB26" s="626"/>
      <c r="AC26" s="626"/>
      <c r="AD26" s="627">
        <v>549</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520680</v>
      </c>
      <c r="CS26" s="624"/>
      <c r="CT26" s="624"/>
      <c r="CU26" s="624"/>
      <c r="CV26" s="624"/>
      <c r="CW26" s="624"/>
      <c r="CX26" s="624"/>
      <c r="CY26" s="625"/>
      <c r="CZ26" s="628">
        <v>10.8</v>
      </c>
      <c r="DA26" s="655"/>
      <c r="DB26" s="655"/>
      <c r="DC26" s="658"/>
      <c r="DD26" s="632">
        <v>498014</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5"/>
      <c r="DY26" s="655"/>
      <c r="DZ26" s="655"/>
      <c r="EA26" s="655"/>
      <c r="EB26" s="655"/>
      <c r="EC26" s="656"/>
    </row>
    <row r="27" spans="2:133" ht="11.25" customHeight="1" x14ac:dyDescent="0.15">
      <c r="B27" s="620" t="s">
        <v>286</v>
      </c>
      <c r="C27" s="621"/>
      <c r="D27" s="621"/>
      <c r="E27" s="621"/>
      <c r="F27" s="621"/>
      <c r="G27" s="621"/>
      <c r="H27" s="621"/>
      <c r="I27" s="621"/>
      <c r="J27" s="621"/>
      <c r="K27" s="621"/>
      <c r="L27" s="621"/>
      <c r="M27" s="621"/>
      <c r="N27" s="621"/>
      <c r="O27" s="621"/>
      <c r="P27" s="621"/>
      <c r="Q27" s="622"/>
      <c r="R27" s="623">
        <v>18768</v>
      </c>
      <c r="S27" s="624"/>
      <c r="T27" s="624"/>
      <c r="U27" s="624"/>
      <c r="V27" s="624"/>
      <c r="W27" s="624"/>
      <c r="X27" s="624"/>
      <c r="Y27" s="625"/>
      <c r="Z27" s="626">
        <v>0.4</v>
      </c>
      <c r="AA27" s="626"/>
      <c r="AB27" s="626"/>
      <c r="AC27" s="626"/>
      <c r="AD27" s="627">
        <v>4636</v>
      </c>
      <c r="AE27" s="627"/>
      <c r="AF27" s="627"/>
      <c r="AG27" s="627"/>
      <c r="AH27" s="627"/>
      <c r="AI27" s="627"/>
      <c r="AJ27" s="627"/>
      <c r="AK27" s="627"/>
      <c r="AL27" s="628">
        <v>0.1</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478557</v>
      </c>
      <c r="BH27" s="624"/>
      <c r="BI27" s="624"/>
      <c r="BJ27" s="624"/>
      <c r="BK27" s="624"/>
      <c r="BL27" s="624"/>
      <c r="BM27" s="624"/>
      <c r="BN27" s="625"/>
      <c r="BO27" s="626">
        <v>100</v>
      </c>
      <c r="BP27" s="626"/>
      <c r="BQ27" s="626"/>
      <c r="BR27" s="626"/>
      <c r="BS27" s="627" t="s">
        <v>122</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572403</v>
      </c>
      <c r="CS27" s="653"/>
      <c r="CT27" s="653"/>
      <c r="CU27" s="653"/>
      <c r="CV27" s="653"/>
      <c r="CW27" s="653"/>
      <c r="CX27" s="653"/>
      <c r="CY27" s="654"/>
      <c r="CZ27" s="628">
        <v>11.8</v>
      </c>
      <c r="DA27" s="655"/>
      <c r="DB27" s="655"/>
      <c r="DC27" s="658"/>
      <c r="DD27" s="632">
        <v>193496</v>
      </c>
      <c r="DE27" s="653"/>
      <c r="DF27" s="653"/>
      <c r="DG27" s="653"/>
      <c r="DH27" s="653"/>
      <c r="DI27" s="653"/>
      <c r="DJ27" s="653"/>
      <c r="DK27" s="654"/>
      <c r="DL27" s="632">
        <v>122291</v>
      </c>
      <c r="DM27" s="653"/>
      <c r="DN27" s="653"/>
      <c r="DO27" s="653"/>
      <c r="DP27" s="653"/>
      <c r="DQ27" s="653"/>
      <c r="DR27" s="653"/>
      <c r="DS27" s="653"/>
      <c r="DT27" s="653"/>
      <c r="DU27" s="653"/>
      <c r="DV27" s="654"/>
      <c r="DW27" s="628">
        <v>3.9</v>
      </c>
      <c r="DX27" s="655"/>
      <c r="DY27" s="655"/>
      <c r="DZ27" s="655"/>
      <c r="EA27" s="655"/>
      <c r="EB27" s="655"/>
      <c r="EC27" s="656"/>
    </row>
    <row r="28" spans="2:133" ht="11.25" customHeight="1" x14ac:dyDescent="0.15">
      <c r="B28" s="620" t="s">
        <v>289</v>
      </c>
      <c r="C28" s="621"/>
      <c r="D28" s="621"/>
      <c r="E28" s="621"/>
      <c r="F28" s="621"/>
      <c r="G28" s="621"/>
      <c r="H28" s="621"/>
      <c r="I28" s="621"/>
      <c r="J28" s="621"/>
      <c r="K28" s="621"/>
      <c r="L28" s="621"/>
      <c r="M28" s="621"/>
      <c r="N28" s="621"/>
      <c r="O28" s="621"/>
      <c r="P28" s="621"/>
      <c r="Q28" s="622"/>
      <c r="R28" s="623">
        <v>27636</v>
      </c>
      <c r="S28" s="624"/>
      <c r="T28" s="624"/>
      <c r="U28" s="624"/>
      <c r="V28" s="624"/>
      <c r="W28" s="624"/>
      <c r="X28" s="624"/>
      <c r="Y28" s="625"/>
      <c r="Z28" s="626">
        <v>0.6</v>
      </c>
      <c r="AA28" s="626"/>
      <c r="AB28" s="626"/>
      <c r="AC28" s="626"/>
      <c r="AD28" s="627" t="s">
        <v>122</v>
      </c>
      <c r="AE28" s="627"/>
      <c r="AF28" s="627"/>
      <c r="AG28" s="627"/>
      <c r="AH28" s="627"/>
      <c r="AI28" s="627"/>
      <c r="AJ28" s="627"/>
      <c r="AK28" s="627"/>
      <c r="AL28" s="628" t="s">
        <v>122</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531252</v>
      </c>
      <c r="CS28" s="624"/>
      <c r="CT28" s="624"/>
      <c r="CU28" s="624"/>
      <c r="CV28" s="624"/>
      <c r="CW28" s="624"/>
      <c r="CX28" s="624"/>
      <c r="CY28" s="625"/>
      <c r="CZ28" s="628">
        <v>11</v>
      </c>
      <c r="DA28" s="655"/>
      <c r="DB28" s="655"/>
      <c r="DC28" s="658"/>
      <c r="DD28" s="632">
        <v>531252</v>
      </c>
      <c r="DE28" s="624"/>
      <c r="DF28" s="624"/>
      <c r="DG28" s="624"/>
      <c r="DH28" s="624"/>
      <c r="DI28" s="624"/>
      <c r="DJ28" s="624"/>
      <c r="DK28" s="625"/>
      <c r="DL28" s="632">
        <v>531252</v>
      </c>
      <c r="DM28" s="624"/>
      <c r="DN28" s="624"/>
      <c r="DO28" s="624"/>
      <c r="DP28" s="624"/>
      <c r="DQ28" s="624"/>
      <c r="DR28" s="624"/>
      <c r="DS28" s="624"/>
      <c r="DT28" s="624"/>
      <c r="DU28" s="624"/>
      <c r="DV28" s="625"/>
      <c r="DW28" s="628">
        <v>17</v>
      </c>
      <c r="DX28" s="655"/>
      <c r="DY28" s="655"/>
      <c r="DZ28" s="655"/>
      <c r="EA28" s="655"/>
      <c r="EB28" s="655"/>
      <c r="EC28" s="656"/>
    </row>
    <row r="29" spans="2:133" ht="11.25" customHeight="1" x14ac:dyDescent="0.15">
      <c r="B29" s="620" t="s">
        <v>291</v>
      </c>
      <c r="C29" s="621"/>
      <c r="D29" s="621"/>
      <c r="E29" s="621"/>
      <c r="F29" s="621"/>
      <c r="G29" s="621"/>
      <c r="H29" s="621"/>
      <c r="I29" s="621"/>
      <c r="J29" s="621"/>
      <c r="K29" s="621"/>
      <c r="L29" s="621"/>
      <c r="M29" s="621"/>
      <c r="N29" s="621"/>
      <c r="O29" s="621"/>
      <c r="P29" s="621"/>
      <c r="Q29" s="622"/>
      <c r="R29" s="623">
        <v>4131</v>
      </c>
      <c r="S29" s="624"/>
      <c r="T29" s="624"/>
      <c r="U29" s="624"/>
      <c r="V29" s="624"/>
      <c r="W29" s="624"/>
      <c r="X29" s="624"/>
      <c r="Y29" s="625"/>
      <c r="Z29" s="626">
        <v>0.1</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531252</v>
      </c>
      <c r="CS29" s="653"/>
      <c r="CT29" s="653"/>
      <c r="CU29" s="653"/>
      <c r="CV29" s="653"/>
      <c r="CW29" s="653"/>
      <c r="CX29" s="653"/>
      <c r="CY29" s="654"/>
      <c r="CZ29" s="628">
        <v>11</v>
      </c>
      <c r="DA29" s="655"/>
      <c r="DB29" s="655"/>
      <c r="DC29" s="658"/>
      <c r="DD29" s="632">
        <v>531252</v>
      </c>
      <c r="DE29" s="653"/>
      <c r="DF29" s="653"/>
      <c r="DG29" s="653"/>
      <c r="DH29" s="653"/>
      <c r="DI29" s="653"/>
      <c r="DJ29" s="653"/>
      <c r="DK29" s="654"/>
      <c r="DL29" s="632">
        <v>531252</v>
      </c>
      <c r="DM29" s="653"/>
      <c r="DN29" s="653"/>
      <c r="DO29" s="653"/>
      <c r="DP29" s="653"/>
      <c r="DQ29" s="653"/>
      <c r="DR29" s="653"/>
      <c r="DS29" s="653"/>
      <c r="DT29" s="653"/>
      <c r="DU29" s="653"/>
      <c r="DV29" s="654"/>
      <c r="DW29" s="628">
        <v>17</v>
      </c>
      <c r="DX29" s="655"/>
      <c r="DY29" s="655"/>
      <c r="DZ29" s="655"/>
      <c r="EA29" s="655"/>
      <c r="EB29" s="655"/>
      <c r="EC29" s="656"/>
    </row>
    <row r="30" spans="2:133" ht="11.25" customHeight="1" x14ac:dyDescent="0.15">
      <c r="B30" s="620" t="s">
        <v>293</v>
      </c>
      <c r="C30" s="621"/>
      <c r="D30" s="621"/>
      <c r="E30" s="621"/>
      <c r="F30" s="621"/>
      <c r="G30" s="621"/>
      <c r="H30" s="621"/>
      <c r="I30" s="621"/>
      <c r="J30" s="621"/>
      <c r="K30" s="621"/>
      <c r="L30" s="621"/>
      <c r="M30" s="621"/>
      <c r="N30" s="621"/>
      <c r="O30" s="621"/>
      <c r="P30" s="621"/>
      <c r="Q30" s="622"/>
      <c r="R30" s="623">
        <v>469310</v>
      </c>
      <c r="S30" s="624"/>
      <c r="T30" s="624"/>
      <c r="U30" s="624"/>
      <c r="V30" s="624"/>
      <c r="W30" s="624"/>
      <c r="X30" s="624"/>
      <c r="Y30" s="625"/>
      <c r="Z30" s="626">
        <v>9.6</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507529</v>
      </c>
      <c r="CS30" s="624"/>
      <c r="CT30" s="624"/>
      <c r="CU30" s="624"/>
      <c r="CV30" s="624"/>
      <c r="CW30" s="624"/>
      <c r="CX30" s="624"/>
      <c r="CY30" s="625"/>
      <c r="CZ30" s="628">
        <v>10.5</v>
      </c>
      <c r="DA30" s="655"/>
      <c r="DB30" s="655"/>
      <c r="DC30" s="658"/>
      <c r="DD30" s="632">
        <v>507529</v>
      </c>
      <c r="DE30" s="624"/>
      <c r="DF30" s="624"/>
      <c r="DG30" s="624"/>
      <c r="DH30" s="624"/>
      <c r="DI30" s="624"/>
      <c r="DJ30" s="624"/>
      <c r="DK30" s="625"/>
      <c r="DL30" s="632">
        <v>507529</v>
      </c>
      <c r="DM30" s="624"/>
      <c r="DN30" s="624"/>
      <c r="DO30" s="624"/>
      <c r="DP30" s="624"/>
      <c r="DQ30" s="624"/>
      <c r="DR30" s="624"/>
      <c r="DS30" s="624"/>
      <c r="DT30" s="624"/>
      <c r="DU30" s="624"/>
      <c r="DV30" s="625"/>
      <c r="DW30" s="628">
        <v>16.2</v>
      </c>
      <c r="DX30" s="655"/>
      <c r="DY30" s="655"/>
      <c r="DZ30" s="655"/>
      <c r="EA30" s="655"/>
      <c r="EB30" s="655"/>
      <c r="EC30" s="656"/>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98.4</v>
      </c>
      <c r="BH31" s="667"/>
      <c r="BI31" s="667"/>
      <c r="BJ31" s="667"/>
      <c r="BK31" s="667"/>
      <c r="BL31" s="667"/>
      <c r="BM31" s="618">
        <v>95.4</v>
      </c>
      <c r="BN31" s="667"/>
      <c r="BO31" s="667"/>
      <c r="BP31" s="667"/>
      <c r="BQ31" s="668"/>
      <c r="BR31" s="670">
        <v>98.5</v>
      </c>
      <c r="BS31" s="667"/>
      <c r="BT31" s="667"/>
      <c r="BU31" s="667"/>
      <c r="BV31" s="667"/>
      <c r="BW31" s="667"/>
      <c r="BX31" s="618">
        <v>95.6</v>
      </c>
      <c r="BY31" s="667"/>
      <c r="BZ31" s="667"/>
      <c r="CA31" s="667"/>
      <c r="CB31" s="668"/>
      <c r="CD31" s="663"/>
      <c r="CE31" s="664"/>
      <c r="CF31" s="620" t="s">
        <v>300</v>
      </c>
      <c r="CG31" s="621"/>
      <c r="CH31" s="621"/>
      <c r="CI31" s="621"/>
      <c r="CJ31" s="621"/>
      <c r="CK31" s="621"/>
      <c r="CL31" s="621"/>
      <c r="CM31" s="621"/>
      <c r="CN31" s="621"/>
      <c r="CO31" s="621"/>
      <c r="CP31" s="621"/>
      <c r="CQ31" s="622"/>
      <c r="CR31" s="623">
        <v>23723</v>
      </c>
      <c r="CS31" s="653"/>
      <c r="CT31" s="653"/>
      <c r="CU31" s="653"/>
      <c r="CV31" s="653"/>
      <c r="CW31" s="653"/>
      <c r="CX31" s="653"/>
      <c r="CY31" s="654"/>
      <c r="CZ31" s="628">
        <v>0.5</v>
      </c>
      <c r="DA31" s="655"/>
      <c r="DB31" s="655"/>
      <c r="DC31" s="658"/>
      <c r="DD31" s="632">
        <v>23723</v>
      </c>
      <c r="DE31" s="653"/>
      <c r="DF31" s="653"/>
      <c r="DG31" s="653"/>
      <c r="DH31" s="653"/>
      <c r="DI31" s="653"/>
      <c r="DJ31" s="653"/>
      <c r="DK31" s="654"/>
      <c r="DL31" s="632">
        <v>23723</v>
      </c>
      <c r="DM31" s="653"/>
      <c r="DN31" s="653"/>
      <c r="DO31" s="653"/>
      <c r="DP31" s="653"/>
      <c r="DQ31" s="653"/>
      <c r="DR31" s="653"/>
      <c r="DS31" s="653"/>
      <c r="DT31" s="653"/>
      <c r="DU31" s="653"/>
      <c r="DV31" s="654"/>
      <c r="DW31" s="628">
        <v>0.8</v>
      </c>
      <c r="DX31" s="655"/>
      <c r="DY31" s="655"/>
      <c r="DZ31" s="655"/>
      <c r="EA31" s="655"/>
      <c r="EB31" s="655"/>
      <c r="EC31" s="656"/>
    </row>
    <row r="32" spans="2:133" ht="11.25" customHeight="1" x14ac:dyDescent="0.15">
      <c r="B32" s="620" t="s">
        <v>301</v>
      </c>
      <c r="C32" s="621"/>
      <c r="D32" s="621"/>
      <c r="E32" s="621"/>
      <c r="F32" s="621"/>
      <c r="G32" s="621"/>
      <c r="H32" s="621"/>
      <c r="I32" s="621"/>
      <c r="J32" s="621"/>
      <c r="K32" s="621"/>
      <c r="L32" s="621"/>
      <c r="M32" s="621"/>
      <c r="N32" s="621"/>
      <c r="O32" s="621"/>
      <c r="P32" s="621"/>
      <c r="Q32" s="622"/>
      <c r="R32" s="623">
        <v>282824</v>
      </c>
      <c r="S32" s="624"/>
      <c r="T32" s="624"/>
      <c r="U32" s="624"/>
      <c r="V32" s="624"/>
      <c r="W32" s="624"/>
      <c r="X32" s="624"/>
      <c r="Y32" s="625"/>
      <c r="Z32" s="626">
        <v>5.8</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98.5</v>
      </c>
      <c r="BH32" s="653"/>
      <c r="BI32" s="653"/>
      <c r="BJ32" s="653"/>
      <c r="BK32" s="653"/>
      <c r="BL32" s="653"/>
      <c r="BM32" s="629">
        <v>96.9</v>
      </c>
      <c r="BN32" s="653"/>
      <c r="BO32" s="653"/>
      <c r="BP32" s="653"/>
      <c r="BQ32" s="669"/>
      <c r="BR32" s="680">
        <v>99.1</v>
      </c>
      <c r="BS32" s="653"/>
      <c r="BT32" s="653"/>
      <c r="BU32" s="653"/>
      <c r="BV32" s="653"/>
      <c r="BW32" s="653"/>
      <c r="BX32" s="629">
        <v>97.4</v>
      </c>
      <c r="BY32" s="653"/>
      <c r="BZ32" s="653"/>
      <c r="CA32" s="653"/>
      <c r="CB32" s="669"/>
      <c r="CD32" s="665"/>
      <c r="CE32" s="666"/>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5"/>
      <c r="DB32" s="655"/>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5"/>
      <c r="DY32" s="655"/>
      <c r="DZ32" s="655"/>
      <c r="EA32" s="655"/>
      <c r="EB32" s="655"/>
      <c r="EC32" s="656"/>
    </row>
    <row r="33" spans="2:133" ht="11.25" customHeight="1" x14ac:dyDescent="0.15">
      <c r="B33" s="620" t="s">
        <v>305</v>
      </c>
      <c r="C33" s="621"/>
      <c r="D33" s="621"/>
      <c r="E33" s="621"/>
      <c r="F33" s="621"/>
      <c r="G33" s="621"/>
      <c r="H33" s="621"/>
      <c r="I33" s="621"/>
      <c r="J33" s="621"/>
      <c r="K33" s="621"/>
      <c r="L33" s="621"/>
      <c r="M33" s="621"/>
      <c r="N33" s="621"/>
      <c r="O33" s="621"/>
      <c r="P33" s="621"/>
      <c r="Q33" s="622"/>
      <c r="R33" s="623">
        <v>17019</v>
      </c>
      <c r="S33" s="624"/>
      <c r="T33" s="624"/>
      <c r="U33" s="624"/>
      <c r="V33" s="624"/>
      <c r="W33" s="624"/>
      <c r="X33" s="624"/>
      <c r="Y33" s="625"/>
      <c r="Z33" s="626">
        <v>0.3</v>
      </c>
      <c r="AA33" s="626"/>
      <c r="AB33" s="626"/>
      <c r="AC33" s="626"/>
      <c r="AD33" s="627" t="s">
        <v>122</v>
      </c>
      <c r="AE33" s="627"/>
      <c r="AF33" s="627"/>
      <c r="AG33" s="627"/>
      <c r="AH33" s="627"/>
      <c r="AI33" s="627"/>
      <c r="AJ33" s="627"/>
      <c r="AK33" s="627"/>
      <c r="AL33" s="628" t="s">
        <v>122</v>
      </c>
      <c r="AM33" s="629"/>
      <c r="AN33" s="629"/>
      <c r="AO33" s="630"/>
      <c r="AP33" s="675"/>
      <c r="AQ33" s="676"/>
      <c r="AR33" s="676"/>
      <c r="AS33" s="676"/>
      <c r="AT33" s="679"/>
      <c r="AU33" s="207"/>
      <c r="AV33" s="207"/>
      <c r="AW33" s="207"/>
      <c r="AX33" s="644" t="s">
        <v>306</v>
      </c>
      <c r="AY33" s="645"/>
      <c r="AZ33" s="645"/>
      <c r="BA33" s="645"/>
      <c r="BB33" s="645"/>
      <c r="BC33" s="645"/>
      <c r="BD33" s="645"/>
      <c r="BE33" s="645"/>
      <c r="BF33" s="646"/>
      <c r="BG33" s="681">
        <v>98.1</v>
      </c>
      <c r="BH33" s="682"/>
      <c r="BI33" s="682"/>
      <c r="BJ33" s="682"/>
      <c r="BK33" s="682"/>
      <c r="BL33" s="682"/>
      <c r="BM33" s="683">
        <v>93.7</v>
      </c>
      <c r="BN33" s="682"/>
      <c r="BO33" s="682"/>
      <c r="BP33" s="682"/>
      <c r="BQ33" s="684"/>
      <c r="BR33" s="681">
        <v>97.8</v>
      </c>
      <c r="BS33" s="682"/>
      <c r="BT33" s="682"/>
      <c r="BU33" s="682"/>
      <c r="BV33" s="682"/>
      <c r="BW33" s="682"/>
      <c r="BX33" s="683">
        <v>93.7</v>
      </c>
      <c r="BY33" s="682"/>
      <c r="BZ33" s="682"/>
      <c r="CA33" s="682"/>
      <c r="CB33" s="684"/>
      <c r="CD33" s="620" t="s">
        <v>307</v>
      </c>
      <c r="CE33" s="621"/>
      <c r="CF33" s="621"/>
      <c r="CG33" s="621"/>
      <c r="CH33" s="621"/>
      <c r="CI33" s="621"/>
      <c r="CJ33" s="621"/>
      <c r="CK33" s="621"/>
      <c r="CL33" s="621"/>
      <c r="CM33" s="621"/>
      <c r="CN33" s="621"/>
      <c r="CO33" s="621"/>
      <c r="CP33" s="621"/>
      <c r="CQ33" s="622"/>
      <c r="CR33" s="623">
        <v>2389153</v>
      </c>
      <c r="CS33" s="653"/>
      <c r="CT33" s="653"/>
      <c r="CU33" s="653"/>
      <c r="CV33" s="653"/>
      <c r="CW33" s="653"/>
      <c r="CX33" s="653"/>
      <c r="CY33" s="654"/>
      <c r="CZ33" s="628">
        <v>49.3</v>
      </c>
      <c r="DA33" s="655"/>
      <c r="DB33" s="655"/>
      <c r="DC33" s="658"/>
      <c r="DD33" s="632">
        <v>1968775</v>
      </c>
      <c r="DE33" s="653"/>
      <c r="DF33" s="653"/>
      <c r="DG33" s="653"/>
      <c r="DH33" s="653"/>
      <c r="DI33" s="653"/>
      <c r="DJ33" s="653"/>
      <c r="DK33" s="654"/>
      <c r="DL33" s="632">
        <v>1380187</v>
      </c>
      <c r="DM33" s="653"/>
      <c r="DN33" s="653"/>
      <c r="DO33" s="653"/>
      <c r="DP33" s="653"/>
      <c r="DQ33" s="653"/>
      <c r="DR33" s="653"/>
      <c r="DS33" s="653"/>
      <c r="DT33" s="653"/>
      <c r="DU33" s="653"/>
      <c r="DV33" s="654"/>
      <c r="DW33" s="628">
        <v>44.1</v>
      </c>
      <c r="DX33" s="655"/>
      <c r="DY33" s="655"/>
      <c r="DZ33" s="655"/>
      <c r="EA33" s="655"/>
      <c r="EB33" s="655"/>
      <c r="EC33" s="656"/>
    </row>
    <row r="34" spans="2:133" ht="11.25" customHeight="1" x14ac:dyDescent="0.15">
      <c r="B34" s="620" t="s">
        <v>308</v>
      </c>
      <c r="C34" s="621"/>
      <c r="D34" s="621"/>
      <c r="E34" s="621"/>
      <c r="F34" s="621"/>
      <c r="G34" s="621"/>
      <c r="H34" s="621"/>
      <c r="I34" s="621"/>
      <c r="J34" s="621"/>
      <c r="K34" s="621"/>
      <c r="L34" s="621"/>
      <c r="M34" s="621"/>
      <c r="N34" s="621"/>
      <c r="O34" s="621"/>
      <c r="P34" s="621"/>
      <c r="Q34" s="622"/>
      <c r="R34" s="623">
        <v>76720</v>
      </c>
      <c r="S34" s="624"/>
      <c r="T34" s="624"/>
      <c r="U34" s="624"/>
      <c r="V34" s="624"/>
      <c r="W34" s="624"/>
      <c r="X34" s="624"/>
      <c r="Y34" s="625"/>
      <c r="Z34" s="626">
        <v>1.6</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862438</v>
      </c>
      <c r="CS34" s="624"/>
      <c r="CT34" s="624"/>
      <c r="CU34" s="624"/>
      <c r="CV34" s="624"/>
      <c r="CW34" s="624"/>
      <c r="CX34" s="624"/>
      <c r="CY34" s="625"/>
      <c r="CZ34" s="628">
        <v>17.8</v>
      </c>
      <c r="DA34" s="655"/>
      <c r="DB34" s="655"/>
      <c r="DC34" s="658"/>
      <c r="DD34" s="632">
        <v>729707</v>
      </c>
      <c r="DE34" s="624"/>
      <c r="DF34" s="624"/>
      <c r="DG34" s="624"/>
      <c r="DH34" s="624"/>
      <c r="DI34" s="624"/>
      <c r="DJ34" s="624"/>
      <c r="DK34" s="625"/>
      <c r="DL34" s="632">
        <v>497529</v>
      </c>
      <c r="DM34" s="624"/>
      <c r="DN34" s="624"/>
      <c r="DO34" s="624"/>
      <c r="DP34" s="624"/>
      <c r="DQ34" s="624"/>
      <c r="DR34" s="624"/>
      <c r="DS34" s="624"/>
      <c r="DT34" s="624"/>
      <c r="DU34" s="624"/>
      <c r="DV34" s="625"/>
      <c r="DW34" s="628">
        <v>15.9</v>
      </c>
      <c r="DX34" s="655"/>
      <c r="DY34" s="655"/>
      <c r="DZ34" s="655"/>
      <c r="EA34" s="655"/>
      <c r="EB34" s="655"/>
      <c r="EC34" s="656"/>
    </row>
    <row r="35" spans="2:133" ht="11.25" customHeight="1" x14ac:dyDescent="0.15">
      <c r="B35" s="620" t="s">
        <v>310</v>
      </c>
      <c r="C35" s="621"/>
      <c r="D35" s="621"/>
      <c r="E35" s="621"/>
      <c r="F35" s="621"/>
      <c r="G35" s="621"/>
      <c r="H35" s="621"/>
      <c r="I35" s="621"/>
      <c r="J35" s="621"/>
      <c r="K35" s="621"/>
      <c r="L35" s="621"/>
      <c r="M35" s="621"/>
      <c r="N35" s="621"/>
      <c r="O35" s="621"/>
      <c r="P35" s="621"/>
      <c r="Q35" s="622"/>
      <c r="R35" s="623">
        <v>165482</v>
      </c>
      <c r="S35" s="624"/>
      <c r="T35" s="624"/>
      <c r="U35" s="624"/>
      <c r="V35" s="624"/>
      <c r="W35" s="624"/>
      <c r="X35" s="624"/>
      <c r="Y35" s="625"/>
      <c r="Z35" s="626">
        <v>3.4</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90615</v>
      </c>
      <c r="CS35" s="653"/>
      <c r="CT35" s="653"/>
      <c r="CU35" s="653"/>
      <c r="CV35" s="653"/>
      <c r="CW35" s="653"/>
      <c r="CX35" s="653"/>
      <c r="CY35" s="654"/>
      <c r="CZ35" s="628">
        <v>1.9</v>
      </c>
      <c r="DA35" s="655"/>
      <c r="DB35" s="655"/>
      <c r="DC35" s="658"/>
      <c r="DD35" s="632">
        <v>82698</v>
      </c>
      <c r="DE35" s="653"/>
      <c r="DF35" s="653"/>
      <c r="DG35" s="653"/>
      <c r="DH35" s="653"/>
      <c r="DI35" s="653"/>
      <c r="DJ35" s="653"/>
      <c r="DK35" s="654"/>
      <c r="DL35" s="632">
        <v>82698</v>
      </c>
      <c r="DM35" s="653"/>
      <c r="DN35" s="653"/>
      <c r="DO35" s="653"/>
      <c r="DP35" s="653"/>
      <c r="DQ35" s="653"/>
      <c r="DR35" s="653"/>
      <c r="DS35" s="653"/>
      <c r="DT35" s="653"/>
      <c r="DU35" s="653"/>
      <c r="DV35" s="654"/>
      <c r="DW35" s="628">
        <v>2.6</v>
      </c>
      <c r="DX35" s="655"/>
      <c r="DY35" s="655"/>
      <c r="DZ35" s="655"/>
      <c r="EA35" s="655"/>
      <c r="EB35" s="655"/>
      <c r="EC35" s="656"/>
    </row>
    <row r="36" spans="2:133" ht="11.25" customHeight="1" x14ac:dyDescent="0.15">
      <c r="B36" s="620" t="s">
        <v>314</v>
      </c>
      <c r="C36" s="621"/>
      <c r="D36" s="621"/>
      <c r="E36" s="621"/>
      <c r="F36" s="621"/>
      <c r="G36" s="621"/>
      <c r="H36" s="621"/>
      <c r="I36" s="621"/>
      <c r="J36" s="621"/>
      <c r="K36" s="621"/>
      <c r="L36" s="621"/>
      <c r="M36" s="621"/>
      <c r="N36" s="621"/>
      <c r="O36" s="621"/>
      <c r="P36" s="621"/>
      <c r="Q36" s="622"/>
      <c r="R36" s="623">
        <v>77526</v>
      </c>
      <c r="S36" s="624"/>
      <c r="T36" s="624"/>
      <c r="U36" s="624"/>
      <c r="V36" s="624"/>
      <c r="W36" s="624"/>
      <c r="X36" s="624"/>
      <c r="Y36" s="625"/>
      <c r="Z36" s="626">
        <v>1.6</v>
      </c>
      <c r="AA36" s="626"/>
      <c r="AB36" s="626"/>
      <c r="AC36" s="626"/>
      <c r="AD36" s="627" t="s">
        <v>122</v>
      </c>
      <c r="AE36" s="627"/>
      <c r="AF36" s="627"/>
      <c r="AG36" s="627"/>
      <c r="AH36" s="627"/>
      <c r="AI36" s="627"/>
      <c r="AJ36" s="627"/>
      <c r="AK36" s="627"/>
      <c r="AL36" s="628" t="s">
        <v>122</v>
      </c>
      <c r="AM36" s="629"/>
      <c r="AN36" s="629"/>
      <c r="AO36" s="630"/>
      <c r="AP36" s="210"/>
      <c r="AQ36" s="685" t="s">
        <v>315</v>
      </c>
      <c r="AR36" s="686"/>
      <c r="AS36" s="686"/>
      <c r="AT36" s="686"/>
      <c r="AU36" s="686"/>
      <c r="AV36" s="686"/>
      <c r="AW36" s="686"/>
      <c r="AX36" s="686"/>
      <c r="AY36" s="687"/>
      <c r="AZ36" s="612">
        <v>629580</v>
      </c>
      <c r="BA36" s="613"/>
      <c r="BB36" s="613"/>
      <c r="BC36" s="613"/>
      <c r="BD36" s="613"/>
      <c r="BE36" s="613"/>
      <c r="BF36" s="688"/>
      <c r="BG36" s="609" t="s">
        <v>316</v>
      </c>
      <c r="BH36" s="610"/>
      <c r="BI36" s="610"/>
      <c r="BJ36" s="610"/>
      <c r="BK36" s="610"/>
      <c r="BL36" s="610"/>
      <c r="BM36" s="610"/>
      <c r="BN36" s="610"/>
      <c r="BO36" s="610"/>
      <c r="BP36" s="610"/>
      <c r="BQ36" s="610"/>
      <c r="BR36" s="610"/>
      <c r="BS36" s="610"/>
      <c r="BT36" s="610"/>
      <c r="BU36" s="611"/>
      <c r="BV36" s="612">
        <v>1048</v>
      </c>
      <c r="BW36" s="613"/>
      <c r="BX36" s="613"/>
      <c r="BY36" s="613"/>
      <c r="BZ36" s="613"/>
      <c r="CA36" s="613"/>
      <c r="CB36" s="688"/>
      <c r="CD36" s="620" t="s">
        <v>317</v>
      </c>
      <c r="CE36" s="621"/>
      <c r="CF36" s="621"/>
      <c r="CG36" s="621"/>
      <c r="CH36" s="621"/>
      <c r="CI36" s="621"/>
      <c r="CJ36" s="621"/>
      <c r="CK36" s="621"/>
      <c r="CL36" s="621"/>
      <c r="CM36" s="621"/>
      <c r="CN36" s="621"/>
      <c r="CO36" s="621"/>
      <c r="CP36" s="621"/>
      <c r="CQ36" s="622"/>
      <c r="CR36" s="623">
        <v>657903</v>
      </c>
      <c r="CS36" s="624"/>
      <c r="CT36" s="624"/>
      <c r="CU36" s="624"/>
      <c r="CV36" s="624"/>
      <c r="CW36" s="624"/>
      <c r="CX36" s="624"/>
      <c r="CY36" s="625"/>
      <c r="CZ36" s="628">
        <v>13.6</v>
      </c>
      <c r="DA36" s="655"/>
      <c r="DB36" s="655"/>
      <c r="DC36" s="658"/>
      <c r="DD36" s="632">
        <v>520696</v>
      </c>
      <c r="DE36" s="624"/>
      <c r="DF36" s="624"/>
      <c r="DG36" s="624"/>
      <c r="DH36" s="624"/>
      <c r="DI36" s="624"/>
      <c r="DJ36" s="624"/>
      <c r="DK36" s="625"/>
      <c r="DL36" s="632">
        <v>318167</v>
      </c>
      <c r="DM36" s="624"/>
      <c r="DN36" s="624"/>
      <c r="DO36" s="624"/>
      <c r="DP36" s="624"/>
      <c r="DQ36" s="624"/>
      <c r="DR36" s="624"/>
      <c r="DS36" s="624"/>
      <c r="DT36" s="624"/>
      <c r="DU36" s="624"/>
      <c r="DV36" s="625"/>
      <c r="DW36" s="628">
        <v>10.199999999999999</v>
      </c>
      <c r="DX36" s="655"/>
      <c r="DY36" s="655"/>
      <c r="DZ36" s="655"/>
      <c r="EA36" s="655"/>
      <c r="EB36" s="655"/>
      <c r="EC36" s="656"/>
    </row>
    <row r="37" spans="2:133" ht="11.25" customHeight="1" x14ac:dyDescent="0.15">
      <c r="B37" s="620" t="s">
        <v>318</v>
      </c>
      <c r="C37" s="621"/>
      <c r="D37" s="621"/>
      <c r="E37" s="621"/>
      <c r="F37" s="621"/>
      <c r="G37" s="621"/>
      <c r="H37" s="621"/>
      <c r="I37" s="621"/>
      <c r="J37" s="621"/>
      <c r="K37" s="621"/>
      <c r="L37" s="621"/>
      <c r="M37" s="621"/>
      <c r="N37" s="621"/>
      <c r="O37" s="621"/>
      <c r="P37" s="621"/>
      <c r="Q37" s="622"/>
      <c r="R37" s="623">
        <v>89616</v>
      </c>
      <c r="S37" s="624"/>
      <c r="T37" s="624"/>
      <c r="U37" s="624"/>
      <c r="V37" s="624"/>
      <c r="W37" s="624"/>
      <c r="X37" s="624"/>
      <c r="Y37" s="625"/>
      <c r="Z37" s="626">
        <v>1.8</v>
      </c>
      <c r="AA37" s="626"/>
      <c r="AB37" s="626"/>
      <c r="AC37" s="626"/>
      <c r="AD37" s="627">
        <v>27</v>
      </c>
      <c r="AE37" s="627"/>
      <c r="AF37" s="627"/>
      <c r="AG37" s="627"/>
      <c r="AH37" s="627"/>
      <c r="AI37" s="627"/>
      <c r="AJ37" s="627"/>
      <c r="AK37" s="627"/>
      <c r="AL37" s="628">
        <v>0</v>
      </c>
      <c r="AM37" s="629"/>
      <c r="AN37" s="629"/>
      <c r="AO37" s="630"/>
      <c r="AQ37" s="689" t="s">
        <v>319</v>
      </c>
      <c r="AR37" s="690"/>
      <c r="AS37" s="690"/>
      <c r="AT37" s="690"/>
      <c r="AU37" s="690"/>
      <c r="AV37" s="690"/>
      <c r="AW37" s="690"/>
      <c r="AX37" s="690"/>
      <c r="AY37" s="691"/>
      <c r="AZ37" s="623">
        <v>77985</v>
      </c>
      <c r="BA37" s="624"/>
      <c r="BB37" s="624"/>
      <c r="BC37" s="624"/>
      <c r="BD37" s="653"/>
      <c r="BE37" s="653"/>
      <c r="BF37" s="669"/>
      <c r="BG37" s="620" t="s">
        <v>320</v>
      </c>
      <c r="BH37" s="621"/>
      <c r="BI37" s="621"/>
      <c r="BJ37" s="621"/>
      <c r="BK37" s="621"/>
      <c r="BL37" s="621"/>
      <c r="BM37" s="621"/>
      <c r="BN37" s="621"/>
      <c r="BO37" s="621"/>
      <c r="BP37" s="621"/>
      <c r="BQ37" s="621"/>
      <c r="BR37" s="621"/>
      <c r="BS37" s="621"/>
      <c r="BT37" s="621"/>
      <c r="BU37" s="622"/>
      <c r="BV37" s="623">
        <v>-9614</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289617</v>
      </c>
      <c r="CS37" s="653"/>
      <c r="CT37" s="653"/>
      <c r="CU37" s="653"/>
      <c r="CV37" s="653"/>
      <c r="CW37" s="653"/>
      <c r="CX37" s="653"/>
      <c r="CY37" s="654"/>
      <c r="CZ37" s="628">
        <v>6</v>
      </c>
      <c r="DA37" s="655"/>
      <c r="DB37" s="655"/>
      <c r="DC37" s="658"/>
      <c r="DD37" s="632">
        <v>284017</v>
      </c>
      <c r="DE37" s="653"/>
      <c r="DF37" s="653"/>
      <c r="DG37" s="653"/>
      <c r="DH37" s="653"/>
      <c r="DI37" s="653"/>
      <c r="DJ37" s="653"/>
      <c r="DK37" s="654"/>
      <c r="DL37" s="632">
        <v>273590</v>
      </c>
      <c r="DM37" s="653"/>
      <c r="DN37" s="653"/>
      <c r="DO37" s="653"/>
      <c r="DP37" s="653"/>
      <c r="DQ37" s="653"/>
      <c r="DR37" s="653"/>
      <c r="DS37" s="653"/>
      <c r="DT37" s="653"/>
      <c r="DU37" s="653"/>
      <c r="DV37" s="654"/>
      <c r="DW37" s="628">
        <v>8.8000000000000007</v>
      </c>
      <c r="DX37" s="655"/>
      <c r="DY37" s="655"/>
      <c r="DZ37" s="655"/>
      <c r="EA37" s="655"/>
      <c r="EB37" s="655"/>
      <c r="EC37" s="656"/>
    </row>
    <row r="38" spans="2:133" ht="11.25" customHeight="1" x14ac:dyDescent="0.15">
      <c r="B38" s="620" t="s">
        <v>322</v>
      </c>
      <c r="C38" s="621"/>
      <c r="D38" s="621"/>
      <c r="E38" s="621"/>
      <c r="F38" s="621"/>
      <c r="G38" s="621"/>
      <c r="H38" s="621"/>
      <c r="I38" s="621"/>
      <c r="J38" s="621"/>
      <c r="K38" s="621"/>
      <c r="L38" s="621"/>
      <c r="M38" s="621"/>
      <c r="N38" s="621"/>
      <c r="O38" s="621"/>
      <c r="P38" s="621"/>
      <c r="Q38" s="622"/>
      <c r="R38" s="623">
        <v>311000</v>
      </c>
      <c r="S38" s="624"/>
      <c r="T38" s="624"/>
      <c r="U38" s="624"/>
      <c r="V38" s="624"/>
      <c r="W38" s="624"/>
      <c r="X38" s="624"/>
      <c r="Y38" s="625"/>
      <c r="Z38" s="626">
        <v>6.4</v>
      </c>
      <c r="AA38" s="626"/>
      <c r="AB38" s="626"/>
      <c r="AC38" s="626"/>
      <c r="AD38" s="627" t="s">
        <v>122</v>
      </c>
      <c r="AE38" s="627"/>
      <c r="AF38" s="627"/>
      <c r="AG38" s="627"/>
      <c r="AH38" s="627"/>
      <c r="AI38" s="627"/>
      <c r="AJ38" s="627"/>
      <c r="AK38" s="627"/>
      <c r="AL38" s="628" t="s">
        <v>122</v>
      </c>
      <c r="AM38" s="629"/>
      <c r="AN38" s="629"/>
      <c r="AO38" s="630"/>
      <c r="AQ38" s="689" t="s">
        <v>323</v>
      </c>
      <c r="AR38" s="690"/>
      <c r="AS38" s="690"/>
      <c r="AT38" s="690"/>
      <c r="AU38" s="690"/>
      <c r="AV38" s="690"/>
      <c r="AW38" s="690"/>
      <c r="AX38" s="690"/>
      <c r="AY38" s="691"/>
      <c r="AZ38" s="623">
        <v>15632</v>
      </c>
      <c r="BA38" s="624"/>
      <c r="BB38" s="624"/>
      <c r="BC38" s="624"/>
      <c r="BD38" s="653"/>
      <c r="BE38" s="653"/>
      <c r="BF38" s="669"/>
      <c r="BG38" s="620" t="s">
        <v>324</v>
      </c>
      <c r="BH38" s="621"/>
      <c r="BI38" s="621"/>
      <c r="BJ38" s="621"/>
      <c r="BK38" s="621"/>
      <c r="BL38" s="621"/>
      <c r="BM38" s="621"/>
      <c r="BN38" s="621"/>
      <c r="BO38" s="621"/>
      <c r="BP38" s="621"/>
      <c r="BQ38" s="621"/>
      <c r="BR38" s="621"/>
      <c r="BS38" s="621"/>
      <c r="BT38" s="621"/>
      <c r="BU38" s="622"/>
      <c r="BV38" s="623">
        <v>791</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613948</v>
      </c>
      <c r="CS38" s="624"/>
      <c r="CT38" s="624"/>
      <c r="CU38" s="624"/>
      <c r="CV38" s="624"/>
      <c r="CW38" s="624"/>
      <c r="CX38" s="624"/>
      <c r="CY38" s="625"/>
      <c r="CZ38" s="628">
        <v>12.7</v>
      </c>
      <c r="DA38" s="655"/>
      <c r="DB38" s="655"/>
      <c r="DC38" s="658"/>
      <c r="DD38" s="632">
        <v>508350</v>
      </c>
      <c r="DE38" s="624"/>
      <c r="DF38" s="624"/>
      <c r="DG38" s="624"/>
      <c r="DH38" s="624"/>
      <c r="DI38" s="624"/>
      <c r="DJ38" s="624"/>
      <c r="DK38" s="625"/>
      <c r="DL38" s="632">
        <v>481793</v>
      </c>
      <c r="DM38" s="624"/>
      <c r="DN38" s="624"/>
      <c r="DO38" s="624"/>
      <c r="DP38" s="624"/>
      <c r="DQ38" s="624"/>
      <c r="DR38" s="624"/>
      <c r="DS38" s="624"/>
      <c r="DT38" s="624"/>
      <c r="DU38" s="624"/>
      <c r="DV38" s="625"/>
      <c r="DW38" s="628">
        <v>15.4</v>
      </c>
      <c r="DX38" s="655"/>
      <c r="DY38" s="655"/>
      <c r="DZ38" s="655"/>
      <c r="EA38" s="655"/>
      <c r="EB38" s="655"/>
      <c r="EC38" s="656"/>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9" t="s">
        <v>327</v>
      </c>
      <c r="AR39" s="690"/>
      <c r="AS39" s="690"/>
      <c r="AT39" s="690"/>
      <c r="AU39" s="690"/>
      <c r="AV39" s="690"/>
      <c r="AW39" s="690"/>
      <c r="AX39" s="690"/>
      <c r="AY39" s="691"/>
      <c r="AZ39" s="623" t="s">
        <v>122</v>
      </c>
      <c r="BA39" s="624"/>
      <c r="BB39" s="624"/>
      <c r="BC39" s="624"/>
      <c r="BD39" s="653"/>
      <c r="BE39" s="653"/>
      <c r="BF39" s="669"/>
      <c r="BG39" s="620" t="s">
        <v>328</v>
      </c>
      <c r="BH39" s="621"/>
      <c r="BI39" s="621"/>
      <c r="BJ39" s="621"/>
      <c r="BK39" s="621"/>
      <c r="BL39" s="621"/>
      <c r="BM39" s="621"/>
      <c r="BN39" s="621"/>
      <c r="BO39" s="621"/>
      <c r="BP39" s="621"/>
      <c r="BQ39" s="621"/>
      <c r="BR39" s="621"/>
      <c r="BS39" s="621"/>
      <c r="BT39" s="621"/>
      <c r="BU39" s="622"/>
      <c r="BV39" s="623">
        <v>1191</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138439</v>
      </c>
      <c r="CS39" s="653"/>
      <c r="CT39" s="653"/>
      <c r="CU39" s="653"/>
      <c r="CV39" s="653"/>
      <c r="CW39" s="653"/>
      <c r="CX39" s="653"/>
      <c r="CY39" s="654"/>
      <c r="CZ39" s="628">
        <v>2.9</v>
      </c>
      <c r="DA39" s="655"/>
      <c r="DB39" s="655"/>
      <c r="DC39" s="658"/>
      <c r="DD39" s="632">
        <v>127324</v>
      </c>
      <c r="DE39" s="653"/>
      <c r="DF39" s="653"/>
      <c r="DG39" s="653"/>
      <c r="DH39" s="653"/>
      <c r="DI39" s="653"/>
      <c r="DJ39" s="653"/>
      <c r="DK39" s="654"/>
      <c r="DL39" s="632" t="s">
        <v>122</v>
      </c>
      <c r="DM39" s="653"/>
      <c r="DN39" s="653"/>
      <c r="DO39" s="653"/>
      <c r="DP39" s="653"/>
      <c r="DQ39" s="653"/>
      <c r="DR39" s="653"/>
      <c r="DS39" s="653"/>
      <c r="DT39" s="653"/>
      <c r="DU39" s="653"/>
      <c r="DV39" s="654"/>
      <c r="DW39" s="628" t="s">
        <v>122</v>
      </c>
      <c r="DX39" s="655"/>
      <c r="DY39" s="655"/>
      <c r="DZ39" s="655"/>
      <c r="EA39" s="655"/>
      <c r="EB39" s="655"/>
      <c r="EC39" s="656"/>
    </row>
    <row r="40" spans="2:133" ht="11.25" customHeight="1" x14ac:dyDescent="0.15">
      <c r="B40" s="620" t="s">
        <v>330</v>
      </c>
      <c r="C40" s="621"/>
      <c r="D40" s="621"/>
      <c r="E40" s="621"/>
      <c r="F40" s="621"/>
      <c r="G40" s="621"/>
      <c r="H40" s="621"/>
      <c r="I40" s="621"/>
      <c r="J40" s="621"/>
      <c r="K40" s="621"/>
      <c r="L40" s="621"/>
      <c r="M40" s="621"/>
      <c r="N40" s="621"/>
      <c r="O40" s="621"/>
      <c r="P40" s="621"/>
      <c r="Q40" s="622"/>
      <c r="R40" s="623">
        <v>5800</v>
      </c>
      <c r="S40" s="624"/>
      <c r="T40" s="624"/>
      <c r="U40" s="624"/>
      <c r="V40" s="624"/>
      <c r="W40" s="624"/>
      <c r="X40" s="624"/>
      <c r="Y40" s="625"/>
      <c r="Z40" s="626">
        <v>0.1</v>
      </c>
      <c r="AA40" s="626"/>
      <c r="AB40" s="626"/>
      <c r="AC40" s="626"/>
      <c r="AD40" s="627" t="s">
        <v>122</v>
      </c>
      <c r="AE40" s="627"/>
      <c r="AF40" s="627"/>
      <c r="AG40" s="627"/>
      <c r="AH40" s="627"/>
      <c r="AI40" s="627"/>
      <c r="AJ40" s="627"/>
      <c r="AK40" s="627"/>
      <c r="AL40" s="628" t="s">
        <v>122</v>
      </c>
      <c r="AM40" s="629"/>
      <c r="AN40" s="629"/>
      <c r="AO40" s="630"/>
      <c r="AQ40" s="689" t="s">
        <v>331</v>
      </c>
      <c r="AR40" s="690"/>
      <c r="AS40" s="690"/>
      <c r="AT40" s="690"/>
      <c r="AU40" s="690"/>
      <c r="AV40" s="690"/>
      <c r="AW40" s="690"/>
      <c r="AX40" s="690"/>
      <c r="AY40" s="691"/>
      <c r="AZ40" s="623" t="s">
        <v>122</v>
      </c>
      <c r="BA40" s="624"/>
      <c r="BB40" s="624"/>
      <c r="BC40" s="624"/>
      <c r="BD40" s="653"/>
      <c r="BE40" s="653"/>
      <c r="BF40" s="669"/>
      <c r="BG40" s="673" t="s">
        <v>332</v>
      </c>
      <c r="BH40" s="674"/>
      <c r="BI40" s="674"/>
      <c r="BJ40" s="674"/>
      <c r="BK40" s="674"/>
      <c r="BL40" s="211"/>
      <c r="BM40" s="621" t="s">
        <v>333</v>
      </c>
      <c r="BN40" s="621"/>
      <c r="BO40" s="621"/>
      <c r="BP40" s="621"/>
      <c r="BQ40" s="621"/>
      <c r="BR40" s="621"/>
      <c r="BS40" s="621"/>
      <c r="BT40" s="621"/>
      <c r="BU40" s="622"/>
      <c r="BV40" s="623">
        <v>82</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25810</v>
      </c>
      <c r="CS40" s="624"/>
      <c r="CT40" s="624"/>
      <c r="CU40" s="624"/>
      <c r="CV40" s="624"/>
      <c r="CW40" s="624"/>
      <c r="CX40" s="624"/>
      <c r="CY40" s="625"/>
      <c r="CZ40" s="628">
        <v>0.5</v>
      </c>
      <c r="DA40" s="655"/>
      <c r="DB40" s="655"/>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5"/>
      <c r="DY40" s="655"/>
      <c r="DZ40" s="655"/>
      <c r="EA40" s="655"/>
      <c r="EB40" s="655"/>
      <c r="EC40" s="656"/>
    </row>
    <row r="41" spans="2:133" ht="11.25" customHeight="1" x14ac:dyDescent="0.15">
      <c r="B41" s="644" t="s">
        <v>335</v>
      </c>
      <c r="C41" s="645"/>
      <c r="D41" s="645"/>
      <c r="E41" s="645"/>
      <c r="F41" s="645"/>
      <c r="G41" s="645"/>
      <c r="H41" s="645"/>
      <c r="I41" s="645"/>
      <c r="J41" s="645"/>
      <c r="K41" s="645"/>
      <c r="L41" s="645"/>
      <c r="M41" s="645"/>
      <c r="N41" s="645"/>
      <c r="O41" s="645"/>
      <c r="P41" s="645"/>
      <c r="Q41" s="646"/>
      <c r="R41" s="698">
        <v>4882696</v>
      </c>
      <c r="S41" s="699"/>
      <c r="T41" s="699"/>
      <c r="U41" s="699"/>
      <c r="V41" s="699"/>
      <c r="W41" s="699"/>
      <c r="X41" s="699"/>
      <c r="Y41" s="700"/>
      <c r="Z41" s="701">
        <v>100</v>
      </c>
      <c r="AA41" s="701"/>
      <c r="AB41" s="701"/>
      <c r="AC41" s="701"/>
      <c r="AD41" s="702">
        <v>3120727</v>
      </c>
      <c r="AE41" s="702"/>
      <c r="AF41" s="702"/>
      <c r="AG41" s="702"/>
      <c r="AH41" s="702"/>
      <c r="AI41" s="702"/>
      <c r="AJ41" s="702"/>
      <c r="AK41" s="702"/>
      <c r="AL41" s="703">
        <v>100</v>
      </c>
      <c r="AM41" s="683"/>
      <c r="AN41" s="683"/>
      <c r="AO41" s="704"/>
      <c r="AQ41" s="689" t="s">
        <v>336</v>
      </c>
      <c r="AR41" s="690"/>
      <c r="AS41" s="690"/>
      <c r="AT41" s="690"/>
      <c r="AU41" s="690"/>
      <c r="AV41" s="690"/>
      <c r="AW41" s="690"/>
      <c r="AX41" s="690"/>
      <c r="AY41" s="691"/>
      <c r="AZ41" s="623">
        <v>271370</v>
      </c>
      <c r="BA41" s="624"/>
      <c r="BB41" s="624"/>
      <c r="BC41" s="624"/>
      <c r="BD41" s="653"/>
      <c r="BE41" s="653"/>
      <c r="BF41" s="669"/>
      <c r="BG41" s="673"/>
      <c r="BH41" s="674"/>
      <c r="BI41" s="674"/>
      <c r="BJ41" s="674"/>
      <c r="BK41" s="674"/>
      <c r="BL41" s="211"/>
      <c r="BM41" s="621" t="s">
        <v>337</v>
      </c>
      <c r="BN41" s="621"/>
      <c r="BO41" s="621"/>
      <c r="BP41" s="621"/>
      <c r="BQ41" s="621"/>
      <c r="BR41" s="621"/>
      <c r="BS41" s="621"/>
      <c r="BT41" s="621"/>
      <c r="BU41" s="622"/>
      <c r="BV41" s="623">
        <v>3</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3"/>
      <c r="CT41" s="653"/>
      <c r="CU41" s="653"/>
      <c r="CV41" s="653"/>
      <c r="CW41" s="653"/>
      <c r="CX41" s="653"/>
      <c r="CY41" s="654"/>
      <c r="CZ41" s="628" t="s">
        <v>122</v>
      </c>
      <c r="DA41" s="655"/>
      <c r="DB41" s="655"/>
      <c r="DC41" s="658"/>
      <c r="DD41" s="632" t="s">
        <v>122</v>
      </c>
      <c r="DE41" s="653"/>
      <c r="DF41" s="653"/>
      <c r="DG41" s="653"/>
      <c r="DH41" s="653"/>
      <c r="DI41" s="653"/>
      <c r="DJ41" s="653"/>
      <c r="DK41" s="654"/>
      <c r="DL41" s="692"/>
      <c r="DM41" s="693"/>
      <c r="DN41" s="693"/>
      <c r="DO41" s="693"/>
      <c r="DP41" s="693"/>
      <c r="DQ41" s="693"/>
      <c r="DR41" s="693"/>
      <c r="DS41" s="693"/>
      <c r="DT41" s="693"/>
      <c r="DU41" s="693"/>
      <c r="DV41" s="694"/>
      <c r="DW41" s="695"/>
      <c r="DX41" s="696"/>
      <c r="DY41" s="696"/>
      <c r="DZ41" s="696"/>
      <c r="EA41" s="696"/>
      <c r="EB41" s="696"/>
      <c r="EC41" s="697"/>
    </row>
    <row r="42" spans="2:133" ht="11.25" customHeight="1" x14ac:dyDescent="0.15">
      <c r="AQ42" s="705" t="s">
        <v>339</v>
      </c>
      <c r="AR42" s="706"/>
      <c r="AS42" s="706"/>
      <c r="AT42" s="706"/>
      <c r="AU42" s="706"/>
      <c r="AV42" s="706"/>
      <c r="AW42" s="706"/>
      <c r="AX42" s="706"/>
      <c r="AY42" s="707"/>
      <c r="AZ42" s="698">
        <v>264593</v>
      </c>
      <c r="BA42" s="699"/>
      <c r="BB42" s="699"/>
      <c r="BC42" s="699"/>
      <c r="BD42" s="682"/>
      <c r="BE42" s="682"/>
      <c r="BF42" s="684"/>
      <c r="BG42" s="675"/>
      <c r="BH42" s="676"/>
      <c r="BI42" s="676"/>
      <c r="BJ42" s="676"/>
      <c r="BK42" s="676"/>
      <c r="BL42" s="212"/>
      <c r="BM42" s="645" t="s">
        <v>340</v>
      </c>
      <c r="BN42" s="645"/>
      <c r="BO42" s="645"/>
      <c r="BP42" s="645"/>
      <c r="BQ42" s="645"/>
      <c r="BR42" s="645"/>
      <c r="BS42" s="645"/>
      <c r="BT42" s="645"/>
      <c r="BU42" s="646"/>
      <c r="BV42" s="698">
        <v>409</v>
      </c>
      <c r="BW42" s="699"/>
      <c r="BX42" s="699"/>
      <c r="BY42" s="699"/>
      <c r="BZ42" s="699"/>
      <c r="CA42" s="699"/>
      <c r="CB42" s="708"/>
      <c r="CD42" s="620" t="s">
        <v>341</v>
      </c>
      <c r="CE42" s="621"/>
      <c r="CF42" s="621"/>
      <c r="CG42" s="621"/>
      <c r="CH42" s="621"/>
      <c r="CI42" s="621"/>
      <c r="CJ42" s="621"/>
      <c r="CK42" s="621"/>
      <c r="CL42" s="621"/>
      <c r="CM42" s="621"/>
      <c r="CN42" s="621"/>
      <c r="CO42" s="621"/>
      <c r="CP42" s="621"/>
      <c r="CQ42" s="622"/>
      <c r="CR42" s="623">
        <v>504335</v>
      </c>
      <c r="CS42" s="653"/>
      <c r="CT42" s="653"/>
      <c r="CU42" s="653"/>
      <c r="CV42" s="653"/>
      <c r="CW42" s="653"/>
      <c r="CX42" s="653"/>
      <c r="CY42" s="654"/>
      <c r="CZ42" s="628">
        <v>10.4</v>
      </c>
      <c r="DA42" s="655"/>
      <c r="DB42" s="655"/>
      <c r="DC42" s="658"/>
      <c r="DD42" s="632">
        <v>81291</v>
      </c>
      <c r="DE42" s="653"/>
      <c r="DF42" s="653"/>
      <c r="DG42" s="653"/>
      <c r="DH42" s="653"/>
      <c r="DI42" s="653"/>
      <c r="DJ42" s="653"/>
      <c r="DK42" s="654"/>
      <c r="DL42" s="692"/>
      <c r="DM42" s="693"/>
      <c r="DN42" s="693"/>
      <c r="DO42" s="693"/>
      <c r="DP42" s="693"/>
      <c r="DQ42" s="693"/>
      <c r="DR42" s="693"/>
      <c r="DS42" s="693"/>
      <c r="DT42" s="693"/>
      <c r="DU42" s="693"/>
      <c r="DV42" s="694"/>
      <c r="DW42" s="695"/>
      <c r="DX42" s="696"/>
      <c r="DY42" s="696"/>
      <c r="DZ42" s="696"/>
      <c r="EA42" s="696"/>
      <c r="EB42" s="696"/>
      <c r="EC42" s="697"/>
    </row>
    <row r="43" spans="2:133" ht="11.25" customHeight="1" x14ac:dyDescent="0.15">
      <c r="B43" s="202" t="s">
        <v>342</v>
      </c>
      <c r="CD43" s="620" t="s">
        <v>343</v>
      </c>
      <c r="CE43" s="621"/>
      <c r="CF43" s="621"/>
      <c r="CG43" s="621"/>
      <c r="CH43" s="621"/>
      <c r="CI43" s="621"/>
      <c r="CJ43" s="621"/>
      <c r="CK43" s="621"/>
      <c r="CL43" s="621"/>
      <c r="CM43" s="621"/>
      <c r="CN43" s="621"/>
      <c r="CO43" s="621"/>
      <c r="CP43" s="621"/>
      <c r="CQ43" s="622"/>
      <c r="CR43" s="623">
        <v>22136</v>
      </c>
      <c r="CS43" s="653"/>
      <c r="CT43" s="653"/>
      <c r="CU43" s="653"/>
      <c r="CV43" s="653"/>
      <c r="CW43" s="653"/>
      <c r="CX43" s="653"/>
      <c r="CY43" s="654"/>
      <c r="CZ43" s="628">
        <v>0.5</v>
      </c>
      <c r="DA43" s="655"/>
      <c r="DB43" s="655"/>
      <c r="DC43" s="658"/>
      <c r="DD43" s="632">
        <v>22116</v>
      </c>
      <c r="DE43" s="653"/>
      <c r="DF43" s="653"/>
      <c r="DG43" s="653"/>
      <c r="DH43" s="653"/>
      <c r="DI43" s="653"/>
      <c r="DJ43" s="653"/>
      <c r="DK43" s="654"/>
      <c r="DL43" s="692"/>
      <c r="DM43" s="693"/>
      <c r="DN43" s="693"/>
      <c r="DO43" s="693"/>
      <c r="DP43" s="693"/>
      <c r="DQ43" s="693"/>
      <c r="DR43" s="693"/>
      <c r="DS43" s="693"/>
      <c r="DT43" s="693"/>
      <c r="DU43" s="693"/>
      <c r="DV43" s="694"/>
      <c r="DW43" s="695"/>
      <c r="DX43" s="696"/>
      <c r="DY43" s="696"/>
      <c r="DZ43" s="696"/>
      <c r="EA43" s="696"/>
      <c r="EB43" s="696"/>
      <c r="EC43" s="697"/>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504073</v>
      </c>
      <c r="CS44" s="624"/>
      <c r="CT44" s="624"/>
      <c r="CU44" s="624"/>
      <c r="CV44" s="624"/>
      <c r="CW44" s="624"/>
      <c r="CX44" s="624"/>
      <c r="CY44" s="625"/>
      <c r="CZ44" s="628">
        <v>10.4</v>
      </c>
      <c r="DA44" s="629"/>
      <c r="DB44" s="629"/>
      <c r="DC44" s="635"/>
      <c r="DD44" s="632">
        <v>81029</v>
      </c>
      <c r="DE44" s="624"/>
      <c r="DF44" s="624"/>
      <c r="DG44" s="624"/>
      <c r="DH44" s="624"/>
      <c r="DI44" s="624"/>
      <c r="DJ44" s="624"/>
      <c r="DK44" s="625"/>
      <c r="DL44" s="692"/>
      <c r="DM44" s="693"/>
      <c r="DN44" s="693"/>
      <c r="DO44" s="693"/>
      <c r="DP44" s="693"/>
      <c r="DQ44" s="693"/>
      <c r="DR44" s="693"/>
      <c r="DS44" s="693"/>
      <c r="DT44" s="693"/>
      <c r="DU44" s="693"/>
      <c r="DV44" s="694"/>
      <c r="DW44" s="695"/>
      <c r="DX44" s="696"/>
      <c r="DY44" s="696"/>
      <c r="DZ44" s="696"/>
      <c r="EA44" s="696"/>
      <c r="EB44" s="696"/>
      <c r="EC44" s="697"/>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138794</v>
      </c>
      <c r="CS45" s="653"/>
      <c r="CT45" s="653"/>
      <c r="CU45" s="653"/>
      <c r="CV45" s="653"/>
      <c r="CW45" s="653"/>
      <c r="CX45" s="653"/>
      <c r="CY45" s="654"/>
      <c r="CZ45" s="628">
        <v>2.9</v>
      </c>
      <c r="DA45" s="655"/>
      <c r="DB45" s="655"/>
      <c r="DC45" s="658"/>
      <c r="DD45" s="632">
        <v>11706</v>
      </c>
      <c r="DE45" s="653"/>
      <c r="DF45" s="653"/>
      <c r="DG45" s="653"/>
      <c r="DH45" s="653"/>
      <c r="DI45" s="653"/>
      <c r="DJ45" s="653"/>
      <c r="DK45" s="654"/>
      <c r="DL45" s="692"/>
      <c r="DM45" s="693"/>
      <c r="DN45" s="693"/>
      <c r="DO45" s="693"/>
      <c r="DP45" s="693"/>
      <c r="DQ45" s="693"/>
      <c r="DR45" s="693"/>
      <c r="DS45" s="693"/>
      <c r="DT45" s="693"/>
      <c r="DU45" s="693"/>
      <c r="DV45" s="694"/>
      <c r="DW45" s="695"/>
      <c r="DX45" s="696"/>
      <c r="DY45" s="696"/>
      <c r="DZ45" s="696"/>
      <c r="EA45" s="696"/>
      <c r="EB45" s="696"/>
      <c r="EC45" s="697"/>
    </row>
    <row r="46" spans="2:133" ht="11.25" customHeight="1" x14ac:dyDescent="0.15">
      <c r="B46" s="213"/>
      <c r="CD46" s="663"/>
      <c r="CE46" s="664"/>
      <c r="CF46" s="620" t="s">
        <v>348</v>
      </c>
      <c r="CG46" s="621"/>
      <c r="CH46" s="621"/>
      <c r="CI46" s="621"/>
      <c r="CJ46" s="621"/>
      <c r="CK46" s="621"/>
      <c r="CL46" s="621"/>
      <c r="CM46" s="621"/>
      <c r="CN46" s="621"/>
      <c r="CO46" s="621"/>
      <c r="CP46" s="621"/>
      <c r="CQ46" s="622"/>
      <c r="CR46" s="623">
        <v>329578</v>
      </c>
      <c r="CS46" s="624"/>
      <c r="CT46" s="624"/>
      <c r="CU46" s="624"/>
      <c r="CV46" s="624"/>
      <c r="CW46" s="624"/>
      <c r="CX46" s="624"/>
      <c r="CY46" s="625"/>
      <c r="CZ46" s="628">
        <v>6.8</v>
      </c>
      <c r="DA46" s="629"/>
      <c r="DB46" s="629"/>
      <c r="DC46" s="635"/>
      <c r="DD46" s="632">
        <v>61722</v>
      </c>
      <c r="DE46" s="624"/>
      <c r="DF46" s="624"/>
      <c r="DG46" s="624"/>
      <c r="DH46" s="624"/>
      <c r="DI46" s="624"/>
      <c r="DJ46" s="624"/>
      <c r="DK46" s="625"/>
      <c r="DL46" s="692"/>
      <c r="DM46" s="693"/>
      <c r="DN46" s="693"/>
      <c r="DO46" s="693"/>
      <c r="DP46" s="693"/>
      <c r="DQ46" s="693"/>
      <c r="DR46" s="693"/>
      <c r="DS46" s="693"/>
      <c r="DT46" s="693"/>
      <c r="DU46" s="693"/>
      <c r="DV46" s="694"/>
      <c r="DW46" s="695"/>
      <c r="DX46" s="696"/>
      <c r="DY46" s="696"/>
      <c r="DZ46" s="696"/>
      <c r="EA46" s="696"/>
      <c r="EB46" s="696"/>
      <c r="EC46" s="697"/>
    </row>
    <row r="47" spans="2:133" ht="11.25" customHeight="1" x14ac:dyDescent="0.15">
      <c r="B47" s="213"/>
      <c r="CD47" s="663"/>
      <c r="CE47" s="664"/>
      <c r="CF47" s="620" t="s">
        <v>349</v>
      </c>
      <c r="CG47" s="621"/>
      <c r="CH47" s="621"/>
      <c r="CI47" s="621"/>
      <c r="CJ47" s="621"/>
      <c r="CK47" s="621"/>
      <c r="CL47" s="621"/>
      <c r="CM47" s="621"/>
      <c r="CN47" s="621"/>
      <c r="CO47" s="621"/>
      <c r="CP47" s="621"/>
      <c r="CQ47" s="622"/>
      <c r="CR47" s="623">
        <v>262</v>
      </c>
      <c r="CS47" s="653"/>
      <c r="CT47" s="653"/>
      <c r="CU47" s="653"/>
      <c r="CV47" s="653"/>
      <c r="CW47" s="653"/>
      <c r="CX47" s="653"/>
      <c r="CY47" s="654"/>
      <c r="CZ47" s="628">
        <v>0</v>
      </c>
      <c r="DA47" s="655"/>
      <c r="DB47" s="655"/>
      <c r="DC47" s="658"/>
      <c r="DD47" s="632">
        <v>262</v>
      </c>
      <c r="DE47" s="653"/>
      <c r="DF47" s="653"/>
      <c r="DG47" s="653"/>
      <c r="DH47" s="653"/>
      <c r="DI47" s="653"/>
      <c r="DJ47" s="653"/>
      <c r="DK47" s="654"/>
      <c r="DL47" s="692"/>
      <c r="DM47" s="693"/>
      <c r="DN47" s="693"/>
      <c r="DO47" s="693"/>
      <c r="DP47" s="693"/>
      <c r="DQ47" s="693"/>
      <c r="DR47" s="693"/>
      <c r="DS47" s="693"/>
      <c r="DT47" s="693"/>
      <c r="DU47" s="693"/>
      <c r="DV47" s="694"/>
      <c r="DW47" s="695"/>
      <c r="DX47" s="696"/>
      <c r="DY47" s="696"/>
      <c r="DZ47" s="696"/>
      <c r="EA47" s="696"/>
      <c r="EB47" s="696"/>
      <c r="EC47" s="697"/>
    </row>
    <row r="48" spans="2:133" x14ac:dyDescent="0.15">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692"/>
      <c r="DM48" s="693"/>
      <c r="DN48" s="693"/>
      <c r="DO48" s="693"/>
      <c r="DP48" s="693"/>
      <c r="DQ48" s="693"/>
      <c r="DR48" s="693"/>
      <c r="DS48" s="693"/>
      <c r="DT48" s="693"/>
      <c r="DU48" s="693"/>
      <c r="DV48" s="694"/>
      <c r="DW48" s="695"/>
      <c r="DX48" s="696"/>
      <c r="DY48" s="696"/>
      <c r="DZ48" s="696"/>
      <c r="EA48" s="696"/>
      <c r="EB48" s="696"/>
      <c r="EC48" s="697"/>
    </row>
    <row r="49" spans="2:133" ht="11.25" customHeight="1" x14ac:dyDescent="0.15">
      <c r="B49" s="213"/>
      <c r="CD49" s="644" t="s">
        <v>351</v>
      </c>
      <c r="CE49" s="645"/>
      <c r="CF49" s="645"/>
      <c r="CG49" s="645"/>
      <c r="CH49" s="645"/>
      <c r="CI49" s="645"/>
      <c r="CJ49" s="645"/>
      <c r="CK49" s="645"/>
      <c r="CL49" s="645"/>
      <c r="CM49" s="645"/>
      <c r="CN49" s="645"/>
      <c r="CO49" s="645"/>
      <c r="CP49" s="645"/>
      <c r="CQ49" s="646"/>
      <c r="CR49" s="698">
        <v>4842961</v>
      </c>
      <c r="CS49" s="682"/>
      <c r="CT49" s="682"/>
      <c r="CU49" s="682"/>
      <c r="CV49" s="682"/>
      <c r="CW49" s="682"/>
      <c r="CX49" s="682"/>
      <c r="CY49" s="711"/>
      <c r="CZ49" s="703">
        <v>100</v>
      </c>
      <c r="DA49" s="712"/>
      <c r="DB49" s="712"/>
      <c r="DC49" s="713"/>
      <c r="DD49" s="714">
        <v>3593796</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F3qcsgEn/qRD6oir0kJpeYPXleGLkgwp+87z6Fqmi6uzRdjLQruB3r9Ncks10dRUat+G7HDrEN2vlm/AJWNmDA==" saltValue="6lNTiOPS5EimtCwDk65h0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8" scale="91" orientation="landscape" cellComments="asDisplayed" r:id="rId1"/>
  <headerFooter>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EA135"/>
  <sheetViews>
    <sheetView zoomScale="70" zoomScaleNormal="25"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374</v>
      </c>
      <c r="C7" s="750"/>
      <c r="D7" s="750"/>
      <c r="E7" s="750"/>
      <c r="F7" s="750"/>
      <c r="G7" s="750"/>
      <c r="H7" s="750"/>
      <c r="I7" s="750"/>
      <c r="J7" s="750"/>
      <c r="K7" s="750"/>
      <c r="L7" s="750"/>
      <c r="M7" s="750"/>
      <c r="N7" s="750"/>
      <c r="O7" s="750"/>
      <c r="P7" s="751"/>
      <c r="Q7" s="752">
        <v>4883</v>
      </c>
      <c r="R7" s="753"/>
      <c r="S7" s="753"/>
      <c r="T7" s="753"/>
      <c r="U7" s="753"/>
      <c r="V7" s="753">
        <v>4843</v>
      </c>
      <c r="W7" s="753"/>
      <c r="X7" s="753"/>
      <c r="Y7" s="753"/>
      <c r="Z7" s="753"/>
      <c r="AA7" s="753">
        <v>40</v>
      </c>
      <c r="AB7" s="753"/>
      <c r="AC7" s="753"/>
      <c r="AD7" s="753"/>
      <c r="AE7" s="754"/>
      <c r="AF7" s="755">
        <v>34</v>
      </c>
      <c r="AG7" s="756"/>
      <c r="AH7" s="756"/>
      <c r="AI7" s="756"/>
      <c r="AJ7" s="757"/>
      <c r="AK7" s="758">
        <v>165</v>
      </c>
      <c r="AL7" s="759"/>
      <c r="AM7" s="759"/>
      <c r="AN7" s="759"/>
      <c r="AO7" s="759"/>
      <c r="AP7" s="759">
        <v>4962</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555</v>
      </c>
      <c r="BT7" s="747"/>
      <c r="BU7" s="747"/>
      <c r="BV7" s="747"/>
      <c r="BW7" s="747"/>
      <c r="BX7" s="747"/>
      <c r="BY7" s="747"/>
      <c r="BZ7" s="747"/>
      <c r="CA7" s="747"/>
      <c r="CB7" s="747"/>
      <c r="CC7" s="747"/>
      <c r="CD7" s="747"/>
      <c r="CE7" s="747"/>
      <c r="CF7" s="747"/>
      <c r="CG7" s="762"/>
      <c r="CH7" s="743">
        <v>0</v>
      </c>
      <c r="CI7" s="744"/>
      <c r="CJ7" s="744"/>
      <c r="CK7" s="744"/>
      <c r="CL7" s="745"/>
      <c r="CM7" s="743">
        <v>29</v>
      </c>
      <c r="CN7" s="744"/>
      <c r="CO7" s="744"/>
      <c r="CP7" s="744"/>
      <c r="CQ7" s="745"/>
      <c r="CR7" s="743">
        <v>20</v>
      </c>
      <c r="CS7" s="744"/>
      <c r="CT7" s="744"/>
      <c r="CU7" s="744"/>
      <c r="CV7" s="745"/>
      <c r="CW7" s="743">
        <v>105</v>
      </c>
      <c r="CX7" s="744"/>
      <c r="CY7" s="744"/>
      <c r="CZ7" s="744"/>
      <c r="DA7" s="745"/>
      <c r="DB7" s="743" t="s">
        <v>546</v>
      </c>
      <c r="DC7" s="744"/>
      <c r="DD7" s="744"/>
      <c r="DE7" s="744"/>
      <c r="DF7" s="745"/>
      <c r="DG7" s="743" t="s">
        <v>546</v>
      </c>
      <c r="DH7" s="744"/>
      <c r="DI7" s="744"/>
      <c r="DJ7" s="744"/>
      <c r="DK7" s="745"/>
      <c r="DL7" s="743" t="s">
        <v>546</v>
      </c>
      <c r="DM7" s="744"/>
      <c r="DN7" s="744"/>
      <c r="DO7" s="744"/>
      <c r="DP7" s="745"/>
      <c r="DQ7" s="743" t="s">
        <v>546</v>
      </c>
      <c r="DR7" s="744"/>
      <c r="DS7" s="744"/>
      <c r="DT7" s="744"/>
      <c r="DU7" s="745"/>
      <c r="DV7" s="746"/>
      <c r="DW7" s="747"/>
      <c r="DX7" s="747"/>
      <c r="DY7" s="747"/>
      <c r="DZ7" s="748"/>
      <c r="EA7" s="222"/>
    </row>
    <row r="8" spans="1:131" s="223" customFormat="1" ht="26.25" customHeight="1" x14ac:dyDescent="0.15">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556</v>
      </c>
      <c r="BT8" s="774"/>
      <c r="BU8" s="774"/>
      <c r="BV8" s="774"/>
      <c r="BW8" s="774"/>
      <c r="BX8" s="774"/>
      <c r="BY8" s="774"/>
      <c r="BZ8" s="774"/>
      <c r="CA8" s="774"/>
      <c r="CB8" s="774"/>
      <c r="CC8" s="774"/>
      <c r="CD8" s="774"/>
      <c r="CE8" s="774"/>
      <c r="CF8" s="774"/>
      <c r="CG8" s="775"/>
      <c r="CH8" s="776">
        <v>24</v>
      </c>
      <c r="CI8" s="777"/>
      <c r="CJ8" s="777"/>
      <c r="CK8" s="777"/>
      <c r="CL8" s="778"/>
      <c r="CM8" s="776">
        <v>525</v>
      </c>
      <c r="CN8" s="777"/>
      <c r="CO8" s="777"/>
      <c r="CP8" s="777"/>
      <c r="CQ8" s="778"/>
      <c r="CR8" s="776">
        <v>9</v>
      </c>
      <c r="CS8" s="777"/>
      <c r="CT8" s="777"/>
      <c r="CU8" s="777"/>
      <c r="CV8" s="778"/>
      <c r="CW8" s="776">
        <v>19</v>
      </c>
      <c r="CX8" s="777"/>
      <c r="CY8" s="777"/>
      <c r="CZ8" s="777"/>
      <c r="DA8" s="778"/>
      <c r="DB8" s="776" t="s">
        <v>546</v>
      </c>
      <c r="DC8" s="777"/>
      <c r="DD8" s="777"/>
      <c r="DE8" s="777"/>
      <c r="DF8" s="778"/>
      <c r="DG8" s="776" t="s">
        <v>546</v>
      </c>
      <c r="DH8" s="777"/>
      <c r="DI8" s="777"/>
      <c r="DJ8" s="777"/>
      <c r="DK8" s="778"/>
      <c r="DL8" s="776" t="s">
        <v>546</v>
      </c>
      <c r="DM8" s="777"/>
      <c r="DN8" s="777"/>
      <c r="DO8" s="777"/>
      <c r="DP8" s="778"/>
      <c r="DQ8" s="776" t="s">
        <v>546</v>
      </c>
      <c r="DR8" s="777"/>
      <c r="DS8" s="777"/>
      <c r="DT8" s="777"/>
      <c r="DU8" s="778"/>
      <c r="DV8" s="773"/>
      <c r="DW8" s="774"/>
      <c r="DX8" s="774"/>
      <c r="DY8" s="774"/>
      <c r="DZ8" s="779"/>
      <c r="EA8" s="222"/>
    </row>
    <row r="9" spans="1:131" s="223" customFormat="1" ht="26.25" customHeight="1" x14ac:dyDescent="0.15">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376</v>
      </c>
      <c r="B23" s="789" t="s">
        <v>377</v>
      </c>
      <c r="C23" s="790"/>
      <c r="D23" s="790"/>
      <c r="E23" s="790"/>
      <c r="F23" s="790"/>
      <c r="G23" s="790"/>
      <c r="H23" s="790"/>
      <c r="I23" s="790"/>
      <c r="J23" s="790"/>
      <c r="K23" s="790"/>
      <c r="L23" s="790"/>
      <c r="M23" s="790"/>
      <c r="N23" s="790"/>
      <c r="O23" s="790"/>
      <c r="P23" s="791"/>
      <c r="Q23" s="792">
        <v>4883</v>
      </c>
      <c r="R23" s="793"/>
      <c r="S23" s="793"/>
      <c r="T23" s="793"/>
      <c r="U23" s="793"/>
      <c r="V23" s="793">
        <v>4843</v>
      </c>
      <c r="W23" s="793"/>
      <c r="X23" s="793"/>
      <c r="Y23" s="793"/>
      <c r="Z23" s="793"/>
      <c r="AA23" s="793">
        <v>40</v>
      </c>
      <c r="AB23" s="793"/>
      <c r="AC23" s="793"/>
      <c r="AD23" s="793"/>
      <c r="AE23" s="794"/>
      <c r="AF23" s="795">
        <v>34</v>
      </c>
      <c r="AG23" s="793"/>
      <c r="AH23" s="793"/>
      <c r="AI23" s="793"/>
      <c r="AJ23" s="796"/>
      <c r="AK23" s="797"/>
      <c r="AL23" s="798"/>
      <c r="AM23" s="798"/>
      <c r="AN23" s="798"/>
      <c r="AO23" s="798"/>
      <c r="AP23" s="793">
        <v>4962</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388</v>
      </c>
      <c r="C28" s="750"/>
      <c r="D28" s="750"/>
      <c r="E28" s="750"/>
      <c r="F28" s="750"/>
      <c r="G28" s="750"/>
      <c r="H28" s="750"/>
      <c r="I28" s="750"/>
      <c r="J28" s="750"/>
      <c r="K28" s="750"/>
      <c r="L28" s="750"/>
      <c r="M28" s="750"/>
      <c r="N28" s="750"/>
      <c r="O28" s="750"/>
      <c r="P28" s="751"/>
      <c r="Q28" s="822">
        <v>749</v>
      </c>
      <c r="R28" s="823"/>
      <c r="S28" s="823"/>
      <c r="T28" s="823"/>
      <c r="U28" s="823"/>
      <c r="V28" s="823">
        <v>748</v>
      </c>
      <c r="W28" s="823"/>
      <c r="X28" s="823"/>
      <c r="Y28" s="823"/>
      <c r="Z28" s="823"/>
      <c r="AA28" s="823">
        <v>1</v>
      </c>
      <c r="AB28" s="823"/>
      <c r="AC28" s="823"/>
      <c r="AD28" s="823"/>
      <c r="AE28" s="824"/>
      <c r="AF28" s="825">
        <v>1</v>
      </c>
      <c r="AG28" s="823"/>
      <c r="AH28" s="823"/>
      <c r="AI28" s="823"/>
      <c r="AJ28" s="826"/>
      <c r="AK28" s="827">
        <v>129</v>
      </c>
      <c r="AL28" s="828"/>
      <c r="AM28" s="828"/>
      <c r="AN28" s="828"/>
      <c r="AO28" s="828"/>
      <c r="AP28" s="828" t="s">
        <v>546</v>
      </c>
      <c r="AQ28" s="828"/>
      <c r="AR28" s="828"/>
      <c r="AS28" s="828"/>
      <c r="AT28" s="828"/>
      <c r="AU28" s="828">
        <v>129</v>
      </c>
      <c r="AV28" s="828"/>
      <c r="AW28" s="828"/>
      <c r="AX28" s="828"/>
      <c r="AY28" s="828"/>
      <c r="AZ28" s="829" t="s">
        <v>486</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389</v>
      </c>
      <c r="C29" s="781"/>
      <c r="D29" s="781"/>
      <c r="E29" s="781"/>
      <c r="F29" s="781"/>
      <c r="G29" s="781"/>
      <c r="H29" s="781"/>
      <c r="I29" s="781"/>
      <c r="J29" s="781"/>
      <c r="K29" s="781"/>
      <c r="L29" s="781"/>
      <c r="M29" s="781"/>
      <c r="N29" s="781"/>
      <c r="O29" s="781"/>
      <c r="P29" s="782"/>
      <c r="Q29" s="783">
        <v>457</v>
      </c>
      <c r="R29" s="784"/>
      <c r="S29" s="784"/>
      <c r="T29" s="784"/>
      <c r="U29" s="784"/>
      <c r="V29" s="784">
        <v>452</v>
      </c>
      <c r="W29" s="784"/>
      <c r="X29" s="784"/>
      <c r="Y29" s="784"/>
      <c r="Z29" s="784"/>
      <c r="AA29" s="784">
        <v>5</v>
      </c>
      <c r="AB29" s="784"/>
      <c r="AC29" s="784"/>
      <c r="AD29" s="784"/>
      <c r="AE29" s="785"/>
      <c r="AF29" s="786">
        <v>5</v>
      </c>
      <c r="AG29" s="787"/>
      <c r="AH29" s="787"/>
      <c r="AI29" s="787"/>
      <c r="AJ29" s="788"/>
      <c r="AK29" s="834">
        <v>245</v>
      </c>
      <c r="AL29" s="830"/>
      <c r="AM29" s="830"/>
      <c r="AN29" s="830"/>
      <c r="AO29" s="830"/>
      <c r="AP29" s="830">
        <v>2</v>
      </c>
      <c r="AQ29" s="830"/>
      <c r="AR29" s="830"/>
      <c r="AS29" s="830"/>
      <c r="AT29" s="830"/>
      <c r="AU29" s="830">
        <v>245</v>
      </c>
      <c r="AV29" s="830"/>
      <c r="AW29" s="830"/>
      <c r="AX29" s="830"/>
      <c r="AY29" s="830"/>
      <c r="AZ29" s="831" t="s">
        <v>486</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390</v>
      </c>
      <c r="C30" s="781"/>
      <c r="D30" s="781"/>
      <c r="E30" s="781"/>
      <c r="F30" s="781"/>
      <c r="G30" s="781"/>
      <c r="H30" s="781"/>
      <c r="I30" s="781"/>
      <c r="J30" s="781"/>
      <c r="K30" s="781"/>
      <c r="L30" s="781"/>
      <c r="M30" s="781"/>
      <c r="N30" s="781"/>
      <c r="O30" s="781"/>
      <c r="P30" s="782"/>
      <c r="Q30" s="783">
        <v>909</v>
      </c>
      <c r="R30" s="784"/>
      <c r="S30" s="784"/>
      <c r="T30" s="784"/>
      <c r="U30" s="784"/>
      <c r="V30" s="784">
        <v>896</v>
      </c>
      <c r="W30" s="784"/>
      <c r="X30" s="784"/>
      <c r="Y30" s="784"/>
      <c r="Z30" s="784"/>
      <c r="AA30" s="784">
        <v>13</v>
      </c>
      <c r="AB30" s="784"/>
      <c r="AC30" s="784"/>
      <c r="AD30" s="784"/>
      <c r="AE30" s="785"/>
      <c r="AF30" s="786">
        <v>13</v>
      </c>
      <c r="AG30" s="787"/>
      <c r="AH30" s="787"/>
      <c r="AI30" s="787"/>
      <c r="AJ30" s="788"/>
      <c r="AK30" s="834">
        <v>151</v>
      </c>
      <c r="AL30" s="830"/>
      <c r="AM30" s="830"/>
      <c r="AN30" s="830"/>
      <c r="AO30" s="830"/>
      <c r="AP30" s="830" t="s">
        <v>546</v>
      </c>
      <c r="AQ30" s="830"/>
      <c r="AR30" s="830"/>
      <c r="AS30" s="830"/>
      <c r="AT30" s="830"/>
      <c r="AU30" s="830">
        <v>151</v>
      </c>
      <c r="AV30" s="830"/>
      <c r="AW30" s="830"/>
      <c r="AX30" s="830"/>
      <c r="AY30" s="830"/>
      <c r="AZ30" s="831" t="s">
        <v>486</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391</v>
      </c>
      <c r="C31" s="781"/>
      <c r="D31" s="781"/>
      <c r="E31" s="781"/>
      <c r="F31" s="781"/>
      <c r="G31" s="781"/>
      <c r="H31" s="781"/>
      <c r="I31" s="781"/>
      <c r="J31" s="781"/>
      <c r="K31" s="781"/>
      <c r="L31" s="781"/>
      <c r="M31" s="781"/>
      <c r="N31" s="781"/>
      <c r="O31" s="781"/>
      <c r="P31" s="782"/>
      <c r="Q31" s="783">
        <v>86</v>
      </c>
      <c r="R31" s="784"/>
      <c r="S31" s="784"/>
      <c r="T31" s="784"/>
      <c r="U31" s="784"/>
      <c r="V31" s="784">
        <v>86</v>
      </c>
      <c r="W31" s="784"/>
      <c r="X31" s="784"/>
      <c r="Y31" s="784"/>
      <c r="Z31" s="784"/>
      <c r="AA31" s="784">
        <v>1</v>
      </c>
      <c r="AB31" s="784"/>
      <c r="AC31" s="784"/>
      <c r="AD31" s="784"/>
      <c r="AE31" s="785"/>
      <c r="AF31" s="786">
        <v>1</v>
      </c>
      <c r="AG31" s="787"/>
      <c r="AH31" s="787"/>
      <c r="AI31" s="787"/>
      <c r="AJ31" s="788"/>
      <c r="AK31" s="834">
        <v>31</v>
      </c>
      <c r="AL31" s="830"/>
      <c r="AM31" s="830"/>
      <c r="AN31" s="830"/>
      <c r="AO31" s="830"/>
      <c r="AP31" s="830" t="s">
        <v>546</v>
      </c>
      <c r="AQ31" s="830"/>
      <c r="AR31" s="830"/>
      <c r="AS31" s="830"/>
      <c r="AT31" s="830"/>
      <c r="AU31" s="830">
        <v>31</v>
      </c>
      <c r="AV31" s="830"/>
      <c r="AW31" s="830"/>
      <c r="AX31" s="830"/>
      <c r="AY31" s="830"/>
      <c r="AZ31" s="831" t="s">
        <v>486</v>
      </c>
      <c r="BA31" s="831"/>
      <c r="BB31" s="831"/>
      <c r="BC31" s="831"/>
      <c r="BD31" s="831"/>
      <c r="BE31" s="832"/>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392</v>
      </c>
      <c r="C32" s="781"/>
      <c r="D32" s="781"/>
      <c r="E32" s="781"/>
      <c r="F32" s="781"/>
      <c r="G32" s="781"/>
      <c r="H32" s="781"/>
      <c r="I32" s="781"/>
      <c r="J32" s="781"/>
      <c r="K32" s="781"/>
      <c r="L32" s="781"/>
      <c r="M32" s="781"/>
      <c r="N32" s="781"/>
      <c r="O32" s="781"/>
      <c r="P32" s="782"/>
      <c r="Q32" s="783">
        <v>149</v>
      </c>
      <c r="R32" s="784"/>
      <c r="S32" s="784"/>
      <c r="T32" s="784"/>
      <c r="U32" s="784"/>
      <c r="V32" s="784">
        <v>147</v>
      </c>
      <c r="W32" s="784"/>
      <c r="X32" s="784"/>
      <c r="Y32" s="784"/>
      <c r="Z32" s="784"/>
      <c r="AA32" s="784">
        <v>2</v>
      </c>
      <c r="AB32" s="784"/>
      <c r="AC32" s="784"/>
      <c r="AD32" s="784"/>
      <c r="AE32" s="785"/>
      <c r="AF32" s="786">
        <v>43</v>
      </c>
      <c r="AG32" s="787"/>
      <c r="AH32" s="787"/>
      <c r="AI32" s="787"/>
      <c r="AJ32" s="788"/>
      <c r="AK32" s="834">
        <v>16</v>
      </c>
      <c r="AL32" s="830"/>
      <c r="AM32" s="830"/>
      <c r="AN32" s="830"/>
      <c r="AO32" s="830"/>
      <c r="AP32" s="830">
        <v>1476</v>
      </c>
      <c r="AQ32" s="830"/>
      <c r="AR32" s="830"/>
      <c r="AS32" s="830"/>
      <c r="AT32" s="830"/>
      <c r="AU32" s="830">
        <v>111</v>
      </c>
      <c r="AV32" s="830"/>
      <c r="AW32" s="830"/>
      <c r="AX32" s="830"/>
      <c r="AY32" s="830"/>
      <c r="AZ32" s="831" t="s">
        <v>486</v>
      </c>
      <c r="BA32" s="831"/>
      <c r="BB32" s="831"/>
      <c r="BC32" s="831"/>
      <c r="BD32" s="831"/>
      <c r="BE32" s="832" t="s">
        <v>393</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394</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376</v>
      </c>
      <c r="B63" s="789" t="s">
        <v>395</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62</v>
      </c>
      <c r="AG63" s="844"/>
      <c r="AH63" s="844"/>
      <c r="AI63" s="844"/>
      <c r="AJ63" s="845"/>
      <c r="AK63" s="846"/>
      <c r="AL63" s="841"/>
      <c r="AM63" s="841"/>
      <c r="AN63" s="841"/>
      <c r="AO63" s="841"/>
      <c r="AP63" s="844">
        <v>1478</v>
      </c>
      <c r="AQ63" s="844"/>
      <c r="AR63" s="844"/>
      <c r="AS63" s="844"/>
      <c r="AT63" s="844"/>
      <c r="AU63" s="844">
        <v>556</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396</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397</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398</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547</v>
      </c>
      <c r="C68" s="870"/>
      <c r="D68" s="870"/>
      <c r="E68" s="870"/>
      <c r="F68" s="870"/>
      <c r="G68" s="870"/>
      <c r="H68" s="870"/>
      <c r="I68" s="870"/>
      <c r="J68" s="870"/>
      <c r="K68" s="870"/>
      <c r="L68" s="870"/>
      <c r="M68" s="870"/>
      <c r="N68" s="870"/>
      <c r="O68" s="870"/>
      <c r="P68" s="871"/>
      <c r="Q68" s="872">
        <v>6811</v>
      </c>
      <c r="R68" s="866"/>
      <c r="S68" s="866"/>
      <c r="T68" s="866"/>
      <c r="U68" s="866"/>
      <c r="V68" s="866">
        <v>6346</v>
      </c>
      <c r="W68" s="866"/>
      <c r="X68" s="866"/>
      <c r="Y68" s="866"/>
      <c r="Z68" s="866"/>
      <c r="AA68" s="866">
        <v>464</v>
      </c>
      <c r="AB68" s="866"/>
      <c r="AC68" s="866"/>
      <c r="AD68" s="866"/>
      <c r="AE68" s="866"/>
      <c r="AF68" s="866">
        <v>464</v>
      </c>
      <c r="AG68" s="866"/>
      <c r="AH68" s="866"/>
      <c r="AI68" s="866"/>
      <c r="AJ68" s="866"/>
      <c r="AK68" s="866">
        <v>800</v>
      </c>
      <c r="AL68" s="866"/>
      <c r="AM68" s="866"/>
      <c r="AN68" s="866"/>
      <c r="AO68" s="866"/>
      <c r="AP68" s="866" t="s">
        <v>546</v>
      </c>
      <c r="AQ68" s="866"/>
      <c r="AR68" s="866"/>
      <c r="AS68" s="866"/>
      <c r="AT68" s="866"/>
      <c r="AU68" s="866" t="s">
        <v>546</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548</v>
      </c>
      <c r="C69" s="874"/>
      <c r="D69" s="874"/>
      <c r="E69" s="874"/>
      <c r="F69" s="874"/>
      <c r="G69" s="874"/>
      <c r="H69" s="874"/>
      <c r="I69" s="874"/>
      <c r="J69" s="874"/>
      <c r="K69" s="874"/>
      <c r="L69" s="874"/>
      <c r="M69" s="874"/>
      <c r="N69" s="874"/>
      <c r="O69" s="874"/>
      <c r="P69" s="875"/>
      <c r="Q69" s="876">
        <v>714</v>
      </c>
      <c r="R69" s="830"/>
      <c r="S69" s="830"/>
      <c r="T69" s="830"/>
      <c r="U69" s="830"/>
      <c r="V69" s="830">
        <v>679</v>
      </c>
      <c r="W69" s="830"/>
      <c r="X69" s="830"/>
      <c r="Y69" s="830"/>
      <c r="Z69" s="830"/>
      <c r="AA69" s="830">
        <v>35</v>
      </c>
      <c r="AB69" s="830"/>
      <c r="AC69" s="830"/>
      <c r="AD69" s="830"/>
      <c r="AE69" s="830"/>
      <c r="AF69" s="830">
        <v>35</v>
      </c>
      <c r="AG69" s="830"/>
      <c r="AH69" s="830"/>
      <c r="AI69" s="830"/>
      <c r="AJ69" s="830"/>
      <c r="AK69" s="830" t="s">
        <v>546</v>
      </c>
      <c r="AL69" s="830"/>
      <c r="AM69" s="830"/>
      <c r="AN69" s="830"/>
      <c r="AO69" s="830"/>
      <c r="AP69" s="830">
        <v>152</v>
      </c>
      <c r="AQ69" s="830"/>
      <c r="AR69" s="830"/>
      <c r="AS69" s="830"/>
      <c r="AT69" s="830"/>
      <c r="AU69" s="830" t="s">
        <v>546</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549</v>
      </c>
      <c r="C70" s="874"/>
      <c r="D70" s="874"/>
      <c r="E70" s="874"/>
      <c r="F70" s="874"/>
      <c r="G70" s="874"/>
      <c r="H70" s="874"/>
      <c r="I70" s="874"/>
      <c r="J70" s="874"/>
      <c r="K70" s="874"/>
      <c r="L70" s="874"/>
      <c r="M70" s="874"/>
      <c r="N70" s="874"/>
      <c r="O70" s="874"/>
      <c r="P70" s="875"/>
      <c r="Q70" s="876">
        <v>827</v>
      </c>
      <c r="R70" s="830"/>
      <c r="S70" s="830"/>
      <c r="T70" s="830"/>
      <c r="U70" s="830"/>
      <c r="V70" s="830">
        <v>804</v>
      </c>
      <c r="W70" s="830"/>
      <c r="X70" s="830"/>
      <c r="Y70" s="830"/>
      <c r="Z70" s="830"/>
      <c r="AA70" s="830">
        <v>23</v>
      </c>
      <c r="AB70" s="830"/>
      <c r="AC70" s="830"/>
      <c r="AD70" s="830"/>
      <c r="AE70" s="830"/>
      <c r="AF70" s="830">
        <v>23</v>
      </c>
      <c r="AG70" s="830"/>
      <c r="AH70" s="830"/>
      <c r="AI70" s="830"/>
      <c r="AJ70" s="830"/>
      <c r="AK70" s="830">
        <v>31</v>
      </c>
      <c r="AL70" s="830"/>
      <c r="AM70" s="830"/>
      <c r="AN70" s="830"/>
      <c r="AO70" s="830"/>
      <c r="AP70" s="830" t="s">
        <v>546</v>
      </c>
      <c r="AQ70" s="830"/>
      <c r="AR70" s="830"/>
      <c r="AS70" s="830"/>
      <c r="AT70" s="830"/>
      <c r="AU70" s="830" t="s">
        <v>546</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t="s">
        <v>550</v>
      </c>
      <c r="C71" s="874"/>
      <c r="D71" s="874"/>
      <c r="E71" s="874"/>
      <c r="F71" s="874"/>
      <c r="G71" s="874"/>
      <c r="H71" s="874"/>
      <c r="I71" s="874"/>
      <c r="J71" s="874"/>
      <c r="K71" s="874"/>
      <c r="L71" s="874"/>
      <c r="M71" s="874"/>
      <c r="N71" s="874"/>
      <c r="O71" s="874"/>
      <c r="P71" s="875"/>
      <c r="Q71" s="876">
        <v>8624</v>
      </c>
      <c r="R71" s="830"/>
      <c r="S71" s="830"/>
      <c r="T71" s="830"/>
      <c r="U71" s="830"/>
      <c r="V71" s="830">
        <v>8398</v>
      </c>
      <c r="W71" s="830"/>
      <c r="X71" s="830"/>
      <c r="Y71" s="830"/>
      <c r="Z71" s="830"/>
      <c r="AA71" s="830">
        <v>227</v>
      </c>
      <c r="AB71" s="830"/>
      <c r="AC71" s="830"/>
      <c r="AD71" s="830"/>
      <c r="AE71" s="830"/>
      <c r="AF71" s="830">
        <v>227</v>
      </c>
      <c r="AG71" s="830"/>
      <c r="AH71" s="830"/>
      <c r="AI71" s="830"/>
      <c r="AJ71" s="830"/>
      <c r="AK71" s="830" t="s">
        <v>546</v>
      </c>
      <c r="AL71" s="830"/>
      <c r="AM71" s="830"/>
      <c r="AN71" s="830"/>
      <c r="AO71" s="830"/>
      <c r="AP71" s="830">
        <v>5722</v>
      </c>
      <c r="AQ71" s="830"/>
      <c r="AR71" s="830"/>
      <c r="AS71" s="830"/>
      <c r="AT71" s="830"/>
      <c r="AU71" s="830" t="s">
        <v>546</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t="s">
        <v>551</v>
      </c>
      <c r="C72" s="874"/>
      <c r="D72" s="874"/>
      <c r="E72" s="874"/>
      <c r="F72" s="874"/>
      <c r="G72" s="874"/>
      <c r="H72" s="874"/>
      <c r="I72" s="874"/>
      <c r="J72" s="874"/>
      <c r="K72" s="874"/>
      <c r="L72" s="874"/>
      <c r="M72" s="874"/>
      <c r="N72" s="874"/>
      <c r="O72" s="874"/>
      <c r="P72" s="875"/>
      <c r="Q72" s="876">
        <v>15</v>
      </c>
      <c r="R72" s="830"/>
      <c r="S72" s="830"/>
      <c r="T72" s="830"/>
      <c r="U72" s="830"/>
      <c r="V72" s="830">
        <v>4</v>
      </c>
      <c r="W72" s="830"/>
      <c r="X72" s="830"/>
      <c r="Y72" s="830"/>
      <c r="Z72" s="830"/>
      <c r="AA72" s="830">
        <v>11</v>
      </c>
      <c r="AB72" s="830"/>
      <c r="AC72" s="830"/>
      <c r="AD72" s="830"/>
      <c r="AE72" s="830"/>
      <c r="AF72" s="830">
        <v>11</v>
      </c>
      <c r="AG72" s="830"/>
      <c r="AH72" s="830"/>
      <c r="AI72" s="830"/>
      <c r="AJ72" s="830"/>
      <c r="AK72" s="830" t="s">
        <v>546</v>
      </c>
      <c r="AL72" s="830"/>
      <c r="AM72" s="830"/>
      <c r="AN72" s="830"/>
      <c r="AO72" s="830"/>
      <c r="AP72" s="830" t="s">
        <v>546</v>
      </c>
      <c r="AQ72" s="830"/>
      <c r="AR72" s="830"/>
      <c r="AS72" s="830"/>
      <c r="AT72" s="830"/>
      <c r="AU72" s="830" t="s">
        <v>546</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t="s">
        <v>552</v>
      </c>
      <c r="C73" s="874"/>
      <c r="D73" s="874"/>
      <c r="E73" s="874"/>
      <c r="F73" s="874"/>
      <c r="G73" s="874"/>
      <c r="H73" s="874"/>
      <c r="I73" s="874"/>
      <c r="J73" s="874"/>
      <c r="K73" s="874"/>
      <c r="L73" s="874"/>
      <c r="M73" s="874"/>
      <c r="N73" s="874"/>
      <c r="O73" s="874"/>
      <c r="P73" s="875"/>
      <c r="Q73" s="876">
        <v>113</v>
      </c>
      <c r="R73" s="830"/>
      <c r="S73" s="830"/>
      <c r="T73" s="830"/>
      <c r="U73" s="830"/>
      <c r="V73" s="830">
        <v>113</v>
      </c>
      <c r="W73" s="830"/>
      <c r="X73" s="830"/>
      <c r="Y73" s="830"/>
      <c r="Z73" s="830"/>
      <c r="AA73" s="830">
        <v>0</v>
      </c>
      <c r="AB73" s="830"/>
      <c r="AC73" s="830"/>
      <c r="AD73" s="830"/>
      <c r="AE73" s="830"/>
      <c r="AF73" s="830">
        <v>0</v>
      </c>
      <c r="AG73" s="830"/>
      <c r="AH73" s="830"/>
      <c r="AI73" s="830"/>
      <c r="AJ73" s="830"/>
      <c r="AK73" s="830">
        <v>3</v>
      </c>
      <c r="AL73" s="830"/>
      <c r="AM73" s="830"/>
      <c r="AN73" s="830"/>
      <c r="AO73" s="830"/>
      <c r="AP73" s="830" t="s">
        <v>546</v>
      </c>
      <c r="AQ73" s="830"/>
      <c r="AR73" s="830"/>
      <c r="AS73" s="830"/>
      <c r="AT73" s="830"/>
      <c r="AU73" s="830" t="s">
        <v>546</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t="s">
        <v>553</v>
      </c>
      <c r="C74" s="874"/>
      <c r="D74" s="874"/>
      <c r="E74" s="874"/>
      <c r="F74" s="874"/>
      <c r="G74" s="874"/>
      <c r="H74" s="874"/>
      <c r="I74" s="874"/>
      <c r="J74" s="874"/>
      <c r="K74" s="874"/>
      <c r="L74" s="874"/>
      <c r="M74" s="874"/>
      <c r="N74" s="874"/>
      <c r="O74" s="874"/>
      <c r="P74" s="875"/>
      <c r="Q74" s="876">
        <v>731</v>
      </c>
      <c r="R74" s="830"/>
      <c r="S74" s="830"/>
      <c r="T74" s="830"/>
      <c r="U74" s="830"/>
      <c r="V74" s="830">
        <v>678</v>
      </c>
      <c r="W74" s="830"/>
      <c r="X74" s="830"/>
      <c r="Y74" s="830"/>
      <c r="Z74" s="830"/>
      <c r="AA74" s="830">
        <v>52</v>
      </c>
      <c r="AB74" s="830"/>
      <c r="AC74" s="830"/>
      <c r="AD74" s="830"/>
      <c r="AE74" s="830"/>
      <c r="AF74" s="830">
        <v>52</v>
      </c>
      <c r="AG74" s="830"/>
      <c r="AH74" s="830"/>
      <c r="AI74" s="830"/>
      <c r="AJ74" s="830"/>
      <c r="AK74" s="830">
        <v>12</v>
      </c>
      <c r="AL74" s="830"/>
      <c r="AM74" s="830"/>
      <c r="AN74" s="830"/>
      <c r="AO74" s="830"/>
      <c r="AP74" s="830" t="s">
        <v>546</v>
      </c>
      <c r="AQ74" s="830"/>
      <c r="AR74" s="830"/>
      <c r="AS74" s="830"/>
      <c r="AT74" s="830"/>
      <c r="AU74" s="830" t="s">
        <v>546</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t="s">
        <v>554</v>
      </c>
      <c r="C75" s="874"/>
      <c r="D75" s="874"/>
      <c r="E75" s="874"/>
      <c r="F75" s="874"/>
      <c r="G75" s="874"/>
      <c r="H75" s="874"/>
      <c r="I75" s="874"/>
      <c r="J75" s="874"/>
      <c r="K75" s="874"/>
      <c r="L75" s="874"/>
      <c r="M75" s="874"/>
      <c r="N75" s="874"/>
      <c r="O75" s="874"/>
      <c r="P75" s="875"/>
      <c r="Q75" s="877">
        <v>179788</v>
      </c>
      <c r="R75" s="878"/>
      <c r="S75" s="878"/>
      <c r="T75" s="878"/>
      <c r="U75" s="834"/>
      <c r="V75" s="879">
        <v>174350</v>
      </c>
      <c r="W75" s="878"/>
      <c r="X75" s="878"/>
      <c r="Y75" s="878"/>
      <c r="Z75" s="834"/>
      <c r="AA75" s="879">
        <v>5437</v>
      </c>
      <c r="AB75" s="878"/>
      <c r="AC75" s="878"/>
      <c r="AD75" s="878"/>
      <c r="AE75" s="834"/>
      <c r="AF75" s="879">
        <v>5433</v>
      </c>
      <c r="AG75" s="878"/>
      <c r="AH75" s="878"/>
      <c r="AI75" s="878"/>
      <c r="AJ75" s="834"/>
      <c r="AK75" s="879">
        <v>2748</v>
      </c>
      <c r="AL75" s="878"/>
      <c r="AM75" s="878"/>
      <c r="AN75" s="878"/>
      <c r="AO75" s="834"/>
      <c r="AP75" s="830" t="s">
        <v>546</v>
      </c>
      <c r="AQ75" s="830"/>
      <c r="AR75" s="830"/>
      <c r="AS75" s="830"/>
      <c r="AT75" s="830"/>
      <c r="AU75" s="830" t="s">
        <v>546</v>
      </c>
      <c r="AV75" s="830"/>
      <c r="AW75" s="830"/>
      <c r="AX75" s="830"/>
      <c r="AY75" s="830"/>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376</v>
      </c>
      <c r="B88" s="789" t="s">
        <v>399</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6245</v>
      </c>
      <c r="AG88" s="844"/>
      <c r="AH88" s="844"/>
      <c r="AI88" s="844"/>
      <c r="AJ88" s="844"/>
      <c r="AK88" s="841"/>
      <c r="AL88" s="841"/>
      <c r="AM88" s="841"/>
      <c r="AN88" s="841"/>
      <c r="AO88" s="841"/>
      <c r="AP88" s="844">
        <v>5874</v>
      </c>
      <c r="AQ88" s="844"/>
      <c r="AR88" s="844"/>
      <c r="AS88" s="844"/>
      <c r="AT88" s="844"/>
      <c r="AU88" s="844"/>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400</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29</v>
      </c>
      <c r="CS102" s="852"/>
      <c r="CT102" s="852"/>
      <c r="CU102" s="852"/>
      <c r="CV102" s="891"/>
      <c r="CW102" s="890">
        <v>124</v>
      </c>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401</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402</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404</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405</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406</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407</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408</v>
      </c>
      <c r="AB109" s="893"/>
      <c r="AC109" s="893"/>
      <c r="AD109" s="893"/>
      <c r="AE109" s="894"/>
      <c r="AF109" s="892" t="s">
        <v>409</v>
      </c>
      <c r="AG109" s="893"/>
      <c r="AH109" s="893"/>
      <c r="AI109" s="893"/>
      <c r="AJ109" s="894"/>
      <c r="AK109" s="892" t="s">
        <v>294</v>
      </c>
      <c r="AL109" s="893"/>
      <c r="AM109" s="893"/>
      <c r="AN109" s="893"/>
      <c r="AO109" s="894"/>
      <c r="AP109" s="892" t="s">
        <v>410</v>
      </c>
      <c r="AQ109" s="893"/>
      <c r="AR109" s="893"/>
      <c r="AS109" s="893"/>
      <c r="AT109" s="895"/>
      <c r="AU109" s="912" t="s">
        <v>407</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408</v>
      </c>
      <c r="BR109" s="893"/>
      <c r="BS109" s="893"/>
      <c r="BT109" s="893"/>
      <c r="BU109" s="894"/>
      <c r="BV109" s="892" t="s">
        <v>409</v>
      </c>
      <c r="BW109" s="893"/>
      <c r="BX109" s="893"/>
      <c r="BY109" s="893"/>
      <c r="BZ109" s="894"/>
      <c r="CA109" s="892" t="s">
        <v>294</v>
      </c>
      <c r="CB109" s="893"/>
      <c r="CC109" s="893"/>
      <c r="CD109" s="893"/>
      <c r="CE109" s="894"/>
      <c r="CF109" s="913" t="s">
        <v>410</v>
      </c>
      <c r="CG109" s="913"/>
      <c r="CH109" s="913"/>
      <c r="CI109" s="913"/>
      <c r="CJ109" s="913"/>
      <c r="CK109" s="892" t="s">
        <v>411</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408</v>
      </c>
      <c r="DH109" s="893"/>
      <c r="DI109" s="893"/>
      <c r="DJ109" s="893"/>
      <c r="DK109" s="894"/>
      <c r="DL109" s="892" t="s">
        <v>409</v>
      </c>
      <c r="DM109" s="893"/>
      <c r="DN109" s="893"/>
      <c r="DO109" s="893"/>
      <c r="DP109" s="894"/>
      <c r="DQ109" s="892" t="s">
        <v>294</v>
      </c>
      <c r="DR109" s="893"/>
      <c r="DS109" s="893"/>
      <c r="DT109" s="893"/>
      <c r="DU109" s="894"/>
      <c r="DV109" s="892" t="s">
        <v>410</v>
      </c>
      <c r="DW109" s="893"/>
      <c r="DX109" s="893"/>
      <c r="DY109" s="893"/>
      <c r="DZ109" s="895"/>
    </row>
    <row r="110" spans="1:131" s="218" customFormat="1" ht="26.25" customHeight="1" x14ac:dyDescent="0.15">
      <c r="A110" s="896" t="s">
        <v>412</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511701</v>
      </c>
      <c r="AB110" s="900"/>
      <c r="AC110" s="900"/>
      <c r="AD110" s="900"/>
      <c r="AE110" s="901"/>
      <c r="AF110" s="902">
        <v>534970</v>
      </c>
      <c r="AG110" s="900"/>
      <c r="AH110" s="900"/>
      <c r="AI110" s="900"/>
      <c r="AJ110" s="901"/>
      <c r="AK110" s="902">
        <v>531252</v>
      </c>
      <c r="AL110" s="900"/>
      <c r="AM110" s="900"/>
      <c r="AN110" s="900"/>
      <c r="AO110" s="901"/>
      <c r="AP110" s="903">
        <v>19.5</v>
      </c>
      <c r="AQ110" s="904"/>
      <c r="AR110" s="904"/>
      <c r="AS110" s="904"/>
      <c r="AT110" s="905"/>
      <c r="AU110" s="906" t="s">
        <v>69</v>
      </c>
      <c r="AV110" s="907"/>
      <c r="AW110" s="907"/>
      <c r="AX110" s="907"/>
      <c r="AY110" s="907"/>
      <c r="AZ110" s="929" t="s">
        <v>413</v>
      </c>
      <c r="BA110" s="897"/>
      <c r="BB110" s="897"/>
      <c r="BC110" s="897"/>
      <c r="BD110" s="897"/>
      <c r="BE110" s="897"/>
      <c r="BF110" s="897"/>
      <c r="BG110" s="897"/>
      <c r="BH110" s="897"/>
      <c r="BI110" s="897"/>
      <c r="BJ110" s="897"/>
      <c r="BK110" s="897"/>
      <c r="BL110" s="897"/>
      <c r="BM110" s="897"/>
      <c r="BN110" s="897"/>
      <c r="BO110" s="897"/>
      <c r="BP110" s="898"/>
      <c r="BQ110" s="930">
        <v>5289419</v>
      </c>
      <c r="BR110" s="931"/>
      <c r="BS110" s="931"/>
      <c r="BT110" s="931"/>
      <c r="BU110" s="931"/>
      <c r="BV110" s="931">
        <v>5158185</v>
      </c>
      <c r="BW110" s="931"/>
      <c r="BX110" s="931"/>
      <c r="BY110" s="931"/>
      <c r="BZ110" s="931"/>
      <c r="CA110" s="931">
        <v>4961656</v>
      </c>
      <c r="CB110" s="931"/>
      <c r="CC110" s="931"/>
      <c r="CD110" s="931"/>
      <c r="CE110" s="931"/>
      <c r="CF110" s="944">
        <v>182</v>
      </c>
      <c r="CG110" s="945"/>
      <c r="CH110" s="945"/>
      <c r="CI110" s="945"/>
      <c r="CJ110" s="945"/>
      <c r="CK110" s="946" t="s">
        <v>414</v>
      </c>
      <c r="CL110" s="947"/>
      <c r="CM110" s="929" t="s">
        <v>415</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416</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417</v>
      </c>
      <c r="BA111" s="923"/>
      <c r="BB111" s="923"/>
      <c r="BC111" s="923"/>
      <c r="BD111" s="923"/>
      <c r="BE111" s="923"/>
      <c r="BF111" s="923"/>
      <c r="BG111" s="923"/>
      <c r="BH111" s="923"/>
      <c r="BI111" s="923"/>
      <c r="BJ111" s="923"/>
      <c r="BK111" s="923"/>
      <c r="BL111" s="923"/>
      <c r="BM111" s="923"/>
      <c r="BN111" s="923"/>
      <c r="BO111" s="923"/>
      <c r="BP111" s="924"/>
      <c r="BQ111" s="925">
        <v>6953</v>
      </c>
      <c r="BR111" s="926"/>
      <c r="BS111" s="926"/>
      <c r="BT111" s="926"/>
      <c r="BU111" s="926"/>
      <c r="BV111" s="926">
        <v>4913</v>
      </c>
      <c r="BW111" s="926"/>
      <c r="BX111" s="926"/>
      <c r="BY111" s="926"/>
      <c r="BZ111" s="926"/>
      <c r="CA111" s="926">
        <v>3194</v>
      </c>
      <c r="CB111" s="926"/>
      <c r="CC111" s="926"/>
      <c r="CD111" s="926"/>
      <c r="CE111" s="926"/>
      <c r="CF111" s="920">
        <v>0.1</v>
      </c>
      <c r="CG111" s="921"/>
      <c r="CH111" s="921"/>
      <c r="CI111" s="921"/>
      <c r="CJ111" s="921"/>
      <c r="CK111" s="948"/>
      <c r="CL111" s="949"/>
      <c r="CM111" s="922" t="s">
        <v>418</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419</v>
      </c>
      <c r="B112" s="953"/>
      <c r="C112" s="923" t="s">
        <v>420</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421</v>
      </c>
      <c r="BA112" s="923"/>
      <c r="BB112" s="923"/>
      <c r="BC112" s="923"/>
      <c r="BD112" s="923"/>
      <c r="BE112" s="923"/>
      <c r="BF112" s="923"/>
      <c r="BG112" s="923"/>
      <c r="BH112" s="923"/>
      <c r="BI112" s="923"/>
      <c r="BJ112" s="923"/>
      <c r="BK112" s="923"/>
      <c r="BL112" s="923"/>
      <c r="BM112" s="923"/>
      <c r="BN112" s="923"/>
      <c r="BO112" s="923"/>
      <c r="BP112" s="924"/>
      <c r="BQ112" s="925">
        <v>2745</v>
      </c>
      <c r="BR112" s="926"/>
      <c r="BS112" s="926"/>
      <c r="BT112" s="926"/>
      <c r="BU112" s="926"/>
      <c r="BV112" s="926">
        <v>58874</v>
      </c>
      <c r="BW112" s="926"/>
      <c r="BX112" s="926"/>
      <c r="BY112" s="926"/>
      <c r="BZ112" s="926"/>
      <c r="CA112" s="926">
        <v>111560</v>
      </c>
      <c r="CB112" s="926"/>
      <c r="CC112" s="926"/>
      <c r="CD112" s="926"/>
      <c r="CE112" s="926"/>
      <c r="CF112" s="920">
        <v>4.0999999999999996</v>
      </c>
      <c r="CG112" s="921"/>
      <c r="CH112" s="921"/>
      <c r="CI112" s="921"/>
      <c r="CJ112" s="921"/>
      <c r="CK112" s="948"/>
      <c r="CL112" s="949"/>
      <c r="CM112" s="922" t="s">
        <v>422</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423</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371</v>
      </c>
      <c r="AB113" s="938"/>
      <c r="AC113" s="938"/>
      <c r="AD113" s="938"/>
      <c r="AE113" s="939"/>
      <c r="AF113" s="940">
        <v>11415</v>
      </c>
      <c r="AG113" s="938"/>
      <c r="AH113" s="938"/>
      <c r="AI113" s="938"/>
      <c r="AJ113" s="939"/>
      <c r="AK113" s="940">
        <v>10204</v>
      </c>
      <c r="AL113" s="938"/>
      <c r="AM113" s="938"/>
      <c r="AN113" s="938"/>
      <c r="AO113" s="939"/>
      <c r="AP113" s="941">
        <v>0.4</v>
      </c>
      <c r="AQ113" s="942"/>
      <c r="AR113" s="942"/>
      <c r="AS113" s="942"/>
      <c r="AT113" s="943"/>
      <c r="AU113" s="908"/>
      <c r="AV113" s="909"/>
      <c r="AW113" s="909"/>
      <c r="AX113" s="909"/>
      <c r="AY113" s="909"/>
      <c r="AZ113" s="922" t="s">
        <v>424</v>
      </c>
      <c r="BA113" s="923"/>
      <c r="BB113" s="923"/>
      <c r="BC113" s="923"/>
      <c r="BD113" s="923"/>
      <c r="BE113" s="923"/>
      <c r="BF113" s="923"/>
      <c r="BG113" s="923"/>
      <c r="BH113" s="923"/>
      <c r="BI113" s="923"/>
      <c r="BJ113" s="923"/>
      <c r="BK113" s="923"/>
      <c r="BL113" s="923"/>
      <c r="BM113" s="923"/>
      <c r="BN113" s="923"/>
      <c r="BO113" s="923"/>
      <c r="BP113" s="924"/>
      <c r="BQ113" s="925">
        <v>99691</v>
      </c>
      <c r="BR113" s="926"/>
      <c r="BS113" s="926"/>
      <c r="BT113" s="926"/>
      <c r="BU113" s="926"/>
      <c r="BV113" s="926">
        <v>93935</v>
      </c>
      <c r="BW113" s="926"/>
      <c r="BX113" s="926"/>
      <c r="BY113" s="926"/>
      <c r="BZ113" s="926"/>
      <c r="CA113" s="926">
        <v>97801</v>
      </c>
      <c r="CB113" s="926"/>
      <c r="CC113" s="926"/>
      <c r="CD113" s="926"/>
      <c r="CE113" s="926"/>
      <c r="CF113" s="920">
        <v>3.6</v>
      </c>
      <c r="CG113" s="921"/>
      <c r="CH113" s="921"/>
      <c r="CI113" s="921"/>
      <c r="CJ113" s="921"/>
      <c r="CK113" s="948"/>
      <c r="CL113" s="949"/>
      <c r="CM113" s="922" t="s">
        <v>425</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426</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11745</v>
      </c>
      <c r="AB114" s="959"/>
      <c r="AC114" s="959"/>
      <c r="AD114" s="959"/>
      <c r="AE114" s="960"/>
      <c r="AF114" s="961">
        <v>12251</v>
      </c>
      <c r="AG114" s="959"/>
      <c r="AH114" s="959"/>
      <c r="AI114" s="959"/>
      <c r="AJ114" s="960"/>
      <c r="AK114" s="961">
        <v>12796</v>
      </c>
      <c r="AL114" s="959"/>
      <c r="AM114" s="959"/>
      <c r="AN114" s="959"/>
      <c r="AO114" s="960"/>
      <c r="AP114" s="962">
        <v>0.5</v>
      </c>
      <c r="AQ114" s="963"/>
      <c r="AR114" s="963"/>
      <c r="AS114" s="963"/>
      <c r="AT114" s="964"/>
      <c r="AU114" s="908"/>
      <c r="AV114" s="909"/>
      <c r="AW114" s="909"/>
      <c r="AX114" s="909"/>
      <c r="AY114" s="909"/>
      <c r="AZ114" s="922" t="s">
        <v>427</v>
      </c>
      <c r="BA114" s="923"/>
      <c r="BB114" s="923"/>
      <c r="BC114" s="923"/>
      <c r="BD114" s="923"/>
      <c r="BE114" s="923"/>
      <c r="BF114" s="923"/>
      <c r="BG114" s="923"/>
      <c r="BH114" s="923"/>
      <c r="BI114" s="923"/>
      <c r="BJ114" s="923"/>
      <c r="BK114" s="923"/>
      <c r="BL114" s="923"/>
      <c r="BM114" s="923"/>
      <c r="BN114" s="923"/>
      <c r="BO114" s="923"/>
      <c r="BP114" s="924"/>
      <c r="BQ114" s="925">
        <v>512514</v>
      </c>
      <c r="BR114" s="926"/>
      <c r="BS114" s="926"/>
      <c r="BT114" s="926"/>
      <c r="BU114" s="926"/>
      <c r="BV114" s="926">
        <v>511885</v>
      </c>
      <c r="BW114" s="926"/>
      <c r="BX114" s="926"/>
      <c r="BY114" s="926"/>
      <c r="BZ114" s="926"/>
      <c r="CA114" s="926">
        <v>520753</v>
      </c>
      <c r="CB114" s="926"/>
      <c r="CC114" s="926"/>
      <c r="CD114" s="926"/>
      <c r="CE114" s="926"/>
      <c r="CF114" s="920">
        <v>19.100000000000001</v>
      </c>
      <c r="CG114" s="921"/>
      <c r="CH114" s="921"/>
      <c r="CI114" s="921"/>
      <c r="CJ114" s="921"/>
      <c r="CK114" s="948"/>
      <c r="CL114" s="949"/>
      <c r="CM114" s="922" t="s">
        <v>428</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429</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2725</v>
      </c>
      <c r="AB115" s="938"/>
      <c r="AC115" s="938"/>
      <c r="AD115" s="938"/>
      <c r="AE115" s="939"/>
      <c r="AF115" s="940">
        <v>2155</v>
      </c>
      <c r="AG115" s="938"/>
      <c r="AH115" s="938"/>
      <c r="AI115" s="938"/>
      <c r="AJ115" s="939"/>
      <c r="AK115" s="940">
        <v>1814</v>
      </c>
      <c r="AL115" s="938"/>
      <c r="AM115" s="938"/>
      <c r="AN115" s="938"/>
      <c r="AO115" s="939"/>
      <c r="AP115" s="941">
        <v>0.1</v>
      </c>
      <c r="AQ115" s="942"/>
      <c r="AR115" s="942"/>
      <c r="AS115" s="942"/>
      <c r="AT115" s="943"/>
      <c r="AU115" s="908"/>
      <c r="AV115" s="909"/>
      <c r="AW115" s="909"/>
      <c r="AX115" s="909"/>
      <c r="AY115" s="909"/>
      <c r="AZ115" s="922" t="s">
        <v>430</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431</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15">
      <c r="A116" s="956"/>
      <c r="B116" s="957"/>
      <c r="C116" s="965" t="s">
        <v>432</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433</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434</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435</v>
      </c>
      <c r="Z117" s="894"/>
      <c r="AA117" s="978">
        <v>526542</v>
      </c>
      <c r="AB117" s="979"/>
      <c r="AC117" s="979"/>
      <c r="AD117" s="979"/>
      <c r="AE117" s="980"/>
      <c r="AF117" s="981">
        <v>560791</v>
      </c>
      <c r="AG117" s="979"/>
      <c r="AH117" s="979"/>
      <c r="AI117" s="979"/>
      <c r="AJ117" s="980"/>
      <c r="AK117" s="981">
        <v>556066</v>
      </c>
      <c r="AL117" s="979"/>
      <c r="AM117" s="979"/>
      <c r="AN117" s="979"/>
      <c r="AO117" s="980"/>
      <c r="AP117" s="982"/>
      <c r="AQ117" s="983"/>
      <c r="AR117" s="983"/>
      <c r="AS117" s="983"/>
      <c r="AT117" s="984"/>
      <c r="AU117" s="908"/>
      <c r="AV117" s="909"/>
      <c r="AW117" s="909"/>
      <c r="AX117" s="909"/>
      <c r="AY117" s="909"/>
      <c r="AZ117" s="974" t="s">
        <v>436</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437</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411</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408</v>
      </c>
      <c r="AB118" s="893"/>
      <c r="AC118" s="893"/>
      <c r="AD118" s="893"/>
      <c r="AE118" s="894"/>
      <c r="AF118" s="892" t="s">
        <v>409</v>
      </c>
      <c r="AG118" s="893"/>
      <c r="AH118" s="893"/>
      <c r="AI118" s="893"/>
      <c r="AJ118" s="894"/>
      <c r="AK118" s="892" t="s">
        <v>294</v>
      </c>
      <c r="AL118" s="893"/>
      <c r="AM118" s="893"/>
      <c r="AN118" s="893"/>
      <c r="AO118" s="894"/>
      <c r="AP118" s="970" t="s">
        <v>410</v>
      </c>
      <c r="AQ118" s="971"/>
      <c r="AR118" s="971"/>
      <c r="AS118" s="971"/>
      <c r="AT118" s="972"/>
      <c r="AU118" s="908"/>
      <c r="AV118" s="909"/>
      <c r="AW118" s="909"/>
      <c r="AX118" s="909"/>
      <c r="AY118" s="909"/>
      <c r="AZ118" s="973" t="s">
        <v>438</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439</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7" t="s">
        <v>414</v>
      </c>
      <c r="B119" s="947"/>
      <c r="C119" s="929" t="s">
        <v>415</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440</v>
      </c>
      <c r="BP119" s="1005"/>
      <c r="BQ119" s="999">
        <v>5911322</v>
      </c>
      <c r="BR119" s="1000"/>
      <c r="BS119" s="1000"/>
      <c r="BT119" s="1000"/>
      <c r="BU119" s="1000"/>
      <c r="BV119" s="1000">
        <v>5827792</v>
      </c>
      <c r="BW119" s="1000"/>
      <c r="BX119" s="1000"/>
      <c r="BY119" s="1000"/>
      <c r="BZ119" s="1000"/>
      <c r="CA119" s="1000">
        <v>5694964</v>
      </c>
      <c r="CB119" s="1000"/>
      <c r="CC119" s="1000"/>
      <c r="CD119" s="1000"/>
      <c r="CE119" s="1000"/>
      <c r="CF119" s="1001"/>
      <c r="CG119" s="1002"/>
      <c r="CH119" s="1002"/>
      <c r="CI119" s="1002"/>
      <c r="CJ119" s="1003"/>
      <c r="CK119" s="950"/>
      <c r="CL119" s="951"/>
      <c r="CM119" s="973" t="s">
        <v>441</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6953</v>
      </c>
      <c r="DH119" s="986"/>
      <c r="DI119" s="986"/>
      <c r="DJ119" s="986"/>
      <c r="DK119" s="987"/>
      <c r="DL119" s="985">
        <v>4913</v>
      </c>
      <c r="DM119" s="986"/>
      <c r="DN119" s="986"/>
      <c r="DO119" s="986"/>
      <c r="DP119" s="987"/>
      <c r="DQ119" s="985">
        <v>3194</v>
      </c>
      <c r="DR119" s="986"/>
      <c r="DS119" s="986"/>
      <c r="DT119" s="986"/>
      <c r="DU119" s="987"/>
      <c r="DV119" s="988">
        <v>0.1</v>
      </c>
      <c r="DW119" s="989"/>
      <c r="DX119" s="989"/>
      <c r="DY119" s="989"/>
      <c r="DZ119" s="990"/>
    </row>
    <row r="120" spans="1:130" s="218" customFormat="1" ht="26.25" customHeight="1" x14ac:dyDescent="0.15">
      <c r="A120" s="1058"/>
      <c r="B120" s="949"/>
      <c r="C120" s="922" t="s">
        <v>418</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442</v>
      </c>
      <c r="AV120" s="992"/>
      <c r="AW120" s="992"/>
      <c r="AX120" s="992"/>
      <c r="AY120" s="993"/>
      <c r="AZ120" s="929" t="s">
        <v>443</v>
      </c>
      <c r="BA120" s="897"/>
      <c r="BB120" s="897"/>
      <c r="BC120" s="897"/>
      <c r="BD120" s="897"/>
      <c r="BE120" s="897"/>
      <c r="BF120" s="897"/>
      <c r="BG120" s="897"/>
      <c r="BH120" s="897"/>
      <c r="BI120" s="897"/>
      <c r="BJ120" s="897"/>
      <c r="BK120" s="897"/>
      <c r="BL120" s="897"/>
      <c r="BM120" s="897"/>
      <c r="BN120" s="897"/>
      <c r="BO120" s="897"/>
      <c r="BP120" s="898"/>
      <c r="BQ120" s="930">
        <v>2067872</v>
      </c>
      <c r="BR120" s="931"/>
      <c r="BS120" s="931"/>
      <c r="BT120" s="931"/>
      <c r="BU120" s="931"/>
      <c r="BV120" s="931">
        <v>1935620</v>
      </c>
      <c r="BW120" s="931"/>
      <c r="BX120" s="931"/>
      <c r="BY120" s="931"/>
      <c r="BZ120" s="931"/>
      <c r="CA120" s="931">
        <v>1988692</v>
      </c>
      <c r="CB120" s="931"/>
      <c r="CC120" s="931"/>
      <c r="CD120" s="931"/>
      <c r="CE120" s="931"/>
      <c r="CF120" s="944">
        <v>73</v>
      </c>
      <c r="CG120" s="945"/>
      <c r="CH120" s="945"/>
      <c r="CI120" s="945"/>
      <c r="CJ120" s="945"/>
      <c r="CK120" s="1006" t="s">
        <v>444</v>
      </c>
      <c r="CL120" s="1007"/>
      <c r="CM120" s="1007"/>
      <c r="CN120" s="1007"/>
      <c r="CO120" s="1008"/>
      <c r="CP120" s="1014" t="s">
        <v>392</v>
      </c>
      <c r="CQ120" s="1015"/>
      <c r="CR120" s="1015"/>
      <c r="CS120" s="1015"/>
      <c r="CT120" s="1015"/>
      <c r="CU120" s="1015"/>
      <c r="CV120" s="1015"/>
      <c r="CW120" s="1015"/>
      <c r="CX120" s="1015"/>
      <c r="CY120" s="1015"/>
      <c r="CZ120" s="1015"/>
      <c r="DA120" s="1015"/>
      <c r="DB120" s="1015"/>
      <c r="DC120" s="1015"/>
      <c r="DD120" s="1015"/>
      <c r="DE120" s="1015"/>
      <c r="DF120" s="1016"/>
      <c r="DG120" s="930">
        <v>1471</v>
      </c>
      <c r="DH120" s="931"/>
      <c r="DI120" s="931"/>
      <c r="DJ120" s="931"/>
      <c r="DK120" s="931"/>
      <c r="DL120" s="931">
        <v>57819</v>
      </c>
      <c r="DM120" s="931"/>
      <c r="DN120" s="931"/>
      <c r="DO120" s="931"/>
      <c r="DP120" s="931"/>
      <c r="DQ120" s="931">
        <v>110722</v>
      </c>
      <c r="DR120" s="931"/>
      <c r="DS120" s="931"/>
      <c r="DT120" s="931"/>
      <c r="DU120" s="931"/>
      <c r="DV120" s="932">
        <v>4.0999999999999996</v>
      </c>
      <c r="DW120" s="932"/>
      <c r="DX120" s="932"/>
      <c r="DY120" s="932"/>
      <c r="DZ120" s="933"/>
    </row>
    <row r="121" spans="1:130" s="218" customFormat="1" ht="26.25" customHeight="1" x14ac:dyDescent="0.15">
      <c r="A121" s="1058"/>
      <c r="B121" s="949"/>
      <c r="C121" s="974" t="s">
        <v>445</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446</v>
      </c>
      <c r="BA121" s="923"/>
      <c r="BB121" s="923"/>
      <c r="BC121" s="923"/>
      <c r="BD121" s="923"/>
      <c r="BE121" s="923"/>
      <c r="BF121" s="923"/>
      <c r="BG121" s="923"/>
      <c r="BH121" s="923"/>
      <c r="BI121" s="923"/>
      <c r="BJ121" s="923"/>
      <c r="BK121" s="923"/>
      <c r="BL121" s="923"/>
      <c r="BM121" s="923"/>
      <c r="BN121" s="923"/>
      <c r="BO121" s="923"/>
      <c r="BP121" s="924"/>
      <c r="BQ121" s="925" t="s">
        <v>122</v>
      </c>
      <c r="BR121" s="926"/>
      <c r="BS121" s="926"/>
      <c r="BT121" s="926"/>
      <c r="BU121" s="926"/>
      <c r="BV121" s="926" t="s">
        <v>122</v>
      </c>
      <c r="BW121" s="926"/>
      <c r="BX121" s="926"/>
      <c r="BY121" s="926"/>
      <c r="BZ121" s="926"/>
      <c r="CA121" s="926" t="s">
        <v>122</v>
      </c>
      <c r="CB121" s="926"/>
      <c r="CC121" s="926"/>
      <c r="CD121" s="926"/>
      <c r="CE121" s="926"/>
      <c r="CF121" s="920" t="s">
        <v>122</v>
      </c>
      <c r="CG121" s="921"/>
      <c r="CH121" s="921"/>
      <c r="CI121" s="921"/>
      <c r="CJ121" s="921"/>
      <c r="CK121" s="1009"/>
      <c r="CL121" s="1010"/>
      <c r="CM121" s="1010"/>
      <c r="CN121" s="1010"/>
      <c r="CO121" s="1011"/>
      <c r="CP121" s="1019" t="s">
        <v>389</v>
      </c>
      <c r="CQ121" s="1020"/>
      <c r="CR121" s="1020"/>
      <c r="CS121" s="1020"/>
      <c r="CT121" s="1020"/>
      <c r="CU121" s="1020"/>
      <c r="CV121" s="1020"/>
      <c r="CW121" s="1020"/>
      <c r="CX121" s="1020"/>
      <c r="CY121" s="1020"/>
      <c r="CZ121" s="1020"/>
      <c r="DA121" s="1020"/>
      <c r="DB121" s="1020"/>
      <c r="DC121" s="1020"/>
      <c r="DD121" s="1020"/>
      <c r="DE121" s="1020"/>
      <c r="DF121" s="1021"/>
      <c r="DG121" s="925">
        <v>1274</v>
      </c>
      <c r="DH121" s="926"/>
      <c r="DI121" s="926"/>
      <c r="DJ121" s="926"/>
      <c r="DK121" s="926"/>
      <c r="DL121" s="926">
        <v>1055</v>
      </c>
      <c r="DM121" s="926"/>
      <c r="DN121" s="926"/>
      <c r="DO121" s="926"/>
      <c r="DP121" s="926"/>
      <c r="DQ121" s="926">
        <v>838</v>
      </c>
      <c r="DR121" s="926"/>
      <c r="DS121" s="926"/>
      <c r="DT121" s="926"/>
      <c r="DU121" s="926"/>
      <c r="DV121" s="927">
        <v>0</v>
      </c>
      <c r="DW121" s="927"/>
      <c r="DX121" s="927"/>
      <c r="DY121" s="927"/>
      <c r="DZ121" s="928"/>
    </row>
    <row r="122" spans="1:130" s="218" customFormat="1" ht="26.25" customHeight="1" x14ac:dyDescent="0.15">
      <c r="A122" s="1058"/>
      <c r="B122" s="949"/>
      <c r="C122" s="922" t="s">
        <v>428</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447</v>
      </c>
      <c r="BA122" s="965"/>
      <c r="BB122" s="965"/>
      <c r="BC122" s="965"/>
      <c r="BD122" s="965"/>
      <c r="BE122" s="965"/>
      <c r="BF122" s="965"/>
      <c r="BG122" s="965"/>
      <c r="BH122" s="965"/>
      <c r="BI122" s="965"/>
      <c r="BJ122" s="965"/>
      <c r="BK122" s="965"/>
      <c r="BL122" s="965"/>
      <c r="BM122" s="965"/>
      <c r="BN122" s="965"/>
      <c r="BO122" s="965"/>
      <c r="BP122" s="966"/>
      <c r="BQ122" s="999">
        <v>3599604</v>
      </c>
      <c r="BR122" s="1000"/>
      <c r="BS122" s="1000"/>
      <c r="BT122" s="1000"/>
      <c r="BU122" s="1000"/>
      <c r="BV122" s="1000">
        <v>3608413</v>
      </c>
      <c r="BW122" s="1000"/>
      <c r="BX122" s="1000"/>
      <c r="BY122" s="1000"/>
      <c r="BZ122" s="1000"/>
      <c r="CA122" s="1000">
        <v>3425404</v>
      </c>
      <c r="CB122" s="1000"/>
      <c r="CC122" s="1000"/>
      <c r="CD122" s="1000"/>
      <c r="CE122" s="1000"/>
      <c r="CF122" s="1017">
        <v>125.7</v>
      </c>
      <c r="CG122" s="1018"/>
      <c r="CH122" s="1018"/>
      <c r="CI122" s="1018"/>
      <c r="CJ122" s="1018"/>
      <c r="CK122" s="1009"/>
      <c r="CL122" s="1010"/>
      <c r="CM122" s="1010"/>
      <c r="CN122" s="1010"/>
      <c r="CO122" s="1011"/>
      <c r="CP122" s="1019" t="s">
        <v>448</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18" customFormat="1" ht="26.25" customHeight="1" x14ac:dyDescent="0.15">
      <c r="A123" s="1058"/>
      <c r="B123" s="949"/>
      <c r="C123" s="922" t="s">
        <v>434</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449</v>
      </c>
      <c r="BP123" s="1005"/>
      <c r="BQ123" s="1064">
        <v>5667476</v>
      </c>
      <c r="BR123" s="1031"/>
      <c r="BS123" s="1031"/>
      <c r="BT123" s="1031"/>
      <c r="BU123" s="1031"/>
      <c r="BV123" s="1031">
        <v>5544033</v>
      </c>
      <c r="BW123" s="1031"/>
      <c r="BX123" s="1031"/>
      <c r="BY123" s="1031"/>
      <c r="BZ123" s="1031"/>
      <c r="CA123" s="1031">
        <v>5414096</v>
      </c>
      <c r="CB123" s="1031"/>
      <c r="CC123" s="1031"/>
      <c r="CD123" s="1031"/>
      <c r="CE123" s="1031"/>
      <c r="CF123" s="1001"/>
      <c r="CG123" s="1002"/>
      <c r="CH123" s="1002"/>
      <c r="CI123" s="1002"/>
      <c r="CJ123" s="1003"/>
      <c r="CK123" s="1009"/>
      <c r="CL123" s="1010"/>
      <c r="CM123" s="1010"/>
      <c r="CN123" s="1010"/>
      <c r="CO123" s="1011"/>
      <c r="CP123" s="1019" t="s">
        <v>390</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
      <c r="A124" s="1058"/>
      <c r="B124" s="949"/>
      <c r="C124" s="922" t="s">
        <v>437</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60" t="s">
        <v>450</v>
      </c>
      <c r="AV124" s="1061"/>
      <c r="AW124" s="1061"/>
      <c r="AX124" s="1061"/>
      <c r="AY124" s="1061"/>
      <c r="AZ124" s="1061"/>
      <c r="BA124" s="1061"/>
      <c r="BB124" s="1061"/>
      <c r="BC124" s="1061"/>
      <c r="BD124" s="1061"/>
      <c r="BE124" s="1061"/>
      <c r="BF124" s="1061"/>
      <c r="BG124" s="1061"/>
      <c r="BH124" s="1061"/>
      <c r="BI124" s="1061"/>
      <c r="BJ124" s="1061"/>
      <c r="BK124" s="1061"/>
      <c r="BL124" s="1061"/>
      <c r="BM124" s="1061"/>
      <c r="BN124" s="1061"/>
      <c r="BO124" s="1061"/>
      <c r="BP124" s="1062"/>
      <c r="BQ124" s="1063">
        <v>9.1999999999999993</v>
      </c>
      <c r="BR124" s="1027"/>
      <c r="BS124" s="1027"/>
      <c r="BT124" s="1027"/>
      <c r="BU124" s="1027"/>
      <c r="BV124" s="1027">
        <v>10.6</v>
      </c>
      <c r="BW124" s="1027"/>
      <c r="BX124" s="1027"/>
      <c r="BY124" s="1027"/>
      <c r="BZ124" s="1027"/>
      <c r="CA124" s="1027">
        <v>10.3</v>
      </c>
      <c r="CB124" s="1027"/>
      <c r="CC124" s="1027"/>
      <c r="CD124" s="1027"/>
      <c r="CE124" s="1027"/>
      <c r="CF124" s="1028"/>
      <c r="CG124" s="1029"/>
      <c r="CH124" s="1029"/>
      <c r="CI124" s="1029"/>
      <c r="CJ124" s="1030"/>
      <c r="CK124" s="1012"/>
      <c r="CL124" s="1012"/>
      <c r="CM124" s="1012"/>
      <c r="CN124" s="1012"/>
      <c r="CO124" s="1013"/>
      <c r="CP124" s="1019" t="s">
        <v>451</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15">
      <c r="A125" s="1058"/>
      <c r="B125" s="949"/>
      <c r="C125" s="922" t="s">
        <v>439</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452</v>
      </c>
      <c r="CL125" s="1007"/>
      <c r="CM125" s="1007"/>
      <c r="CN125" s="1007"/>
      <c r="CO125" s="1008"/>
      <c r="CP125" s="929" t="s">
        <v>453</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8"/>
      <c r="B126" s="949"/>
      <c r="C126" s="922" t="s">
        <v>441</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454</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9"/>
      <c r="B127" s="951"/>
      <c r="C127" s="973" t="s">
        <v>455</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2725</v>
      </c>
      <c r="AB127" s="959"/>
      <c r="AC127" s="959"/>
      <c r="AD127" s="959"/>
      <c r="AE127" s="960"/>
      <c r="AF127" s="961">
        <v>2155</v>
      </c>
      <c r="AG127" s="959"/>
      <c r="AH127" s="959"/>
      <c r="AI127" s="959"/>
      <c r="AJ127" s="960"/>
      <c r="AK127" s="961">
        <v>1814</v>
      </c>
      <c r="AL127" s="959"/>
      <c r="AM127" s="959"/>
      <c r="AN127" s="959"/>
      <c r="AO127" s="960"/>
      <c r="AP127" s="962">
        <v>0.1</v>
      </c>
      <c r="AQ127" s="963"/>
      <c r="AR127" s="963"/>
      <c r="AS127" s="963"/>
      <c r="AT127" s="964"/>
      <c r="AU127" s="220"/>
      <c r="AV127" s="220"/>
      <c r="AW127" s="220"/>
      <c r="AX127" s="1032" t="s">
        <v>456</v>
      </c>
      <c r="AY127" s="1033"/>
      <c r="AZ127" s="1033"/>
      <c r="BA127" s="1033"/>
      <c r="BB127" s="1033"/>
      <c r="BC127" s="1033"/>
      <c r="BD127" s="1033"/>
      <c r="BE127" s="1034"/>
      <c r="BF127" s="1035" t="s">
        <v>457</v>
      </c>
      <c r="BG127" s="1033"/>
      <c r="BH127" s="1033"/>
      <c r="BI127" s="1033"/>
      <c r="BJ127" s="1033"/>
      <c r="BK127" s="1033"/>
      <c r="BL127" s="1034"/>
      <c r="BM127" s="1035" t="s">
        <v>458</v>
      </c>
      <c r="BN127" s="1033"/>
      <c r="BO127" s="1033"/>
      <c r="BP127" s="1033"/>
      <c r="BQ127" s="1033"/>
      <c r="BR127" s="1033"/>
      <c r="BS127" s="1034"/>
      <c r="BT127" s="1035" t="s">
        <v>459</v>
      </c>
      <c r="BU127" s="1033"/>
      <c r="BV127" s="1033"/>
      <c r="BW127" s="1033"/>
      <c r="BX127" s="1033"/>
      <c r="BY127" s="1033"/>
      <c r="BZ127" s="1056"/>
      <c r="CA127" s="220"/>
      <c r="CB127" s="220"/>
      <c r="CC127" s="220"/>
      <c r="CD127" s="243"/>
      <c r="CE127" s="243"/>
      <c r="CF127" s="243"/>
      <c r="CG127" s="220"/>
      <c r="CH127" s="220"/>
      <c r="CI127" s="220"/>
      <c r="CJ127" s="242"/>
      <c r="CK127" s="1023"/>
      <c r="CL127" s="1010"/>
      <c r="CM127" s="1010"/>
      <c r="CN127" s="1010"/>
      <c r="CO127" s="1011"/>
      <c r="CP127" s="922" t="s">
        <v>460</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2" t="s">
        <v>461</v>
      </c>
      <c r="B128" s="1043"/>
      <c r="C128" s="1043"/>
      <c r="D128" s="1043"/>
      <c r="E128" s="1043"/>
      <c r="F128" s="1043"/>
      <c r="G128" s="1043"/>
      <c r="H128" s="1043"/>
      <c r="I128" s="1043"/>
      <c r="J128" s="1043"/>
      <c r="K128" s="1043"/>
      <c r="L128" s="1043"/>
      <c r="M128" s="1043"/>
      <c r="N128" s="1043"/>
      <c r="O128" s="1043"/>
      <c r="P128" s="1043"/>
      <c r="Q128" s="1043"/>
      <c r="R128" s="1043"/>
      <c r="S128" s="1043"/>
      <c r="T128" s="1043"/>
      <c r="U128" s="1043"/>
      <c r="V128" s="1043"/>
      <c r="W128" s="1044" t="s">
        <v>462</v>
      </c>
      <c r="X128" s="1044"/>
      <c r="Y128" s="1044"/>
      <c r="Z128" s="1045"/>
      <c r="AA128" s="1046">
        <v>73</v>
      </c>
      <c r="AB128" s="1047"/>
      <c r="AC128" s="1047"/>
      <c r="AD128" s="1047"/>
      <c r="AE128" s="1048"/>
      <c r="AF128" s="1049">
        <v>73</v>
      </c>
      <c r="AG128" s="1047"/>
      <c r="AH128" s="1047"/>
      <c r="AI128" s="1047"/>
      <c r="AJ128" s="1048"/>
      <c r="AK128" s="1049">
        <v>73</v>
      </c>
      <c r="AL128" s="1047"/>
      <c r="AM128" s="1047"/>
      <c r="AN128" s="1047"/>
      <c r="AO128" s="1048"/>
      <c r="AP128" s="1050"/>
      <c r="AQ128" s="1051"/>
      <c r="AR128" s="1051"/>
      <c r="AS128" s="1051"/>
      <c r="AT128" s="1052"/>
      <c r="AU128" s="220"/>
      <c r="AV128" s="220"/>
      <c r="AW128" s="220"/>
      <c r="AX128" s="896" t="s">
        <v>463</v>
      </c>
      <c r="AY128" s="897"/>
      <c r="AZ128" s="897"/>
      <c r="BA128" s="897"/>
      <c r="BB128" s="897"/>
      <c r="BC128" s="897"/>
      <c r="BD128" s="897"/>
      <c r="BE128" s="898"/>
      <c r="BF128" s="1053" t="s">
        <v>122</v>
      </c>
      <c r="BG128" s="1054"/>
      <c r="BH128" s="1054"/>
      <c r="BI128" s="1054"/>
      <c r="BJ128" s="1054"/>
      <c r="BK128" s="1054"/>
      <c r="BL128" s="1055"/>
      <c r="BM128" s="1053">
        <v>15</v>
      </c>
      <c r="BN128" s="1054"/>
      <c r="BO128" s="1054"/>
      <c r="BP128" s="1054"/>
      <c r="BQ128" s="1054"/>
      <c r="BR128" s="1054"/>
      <c r="BS128" s="1055"/>
      <c r="BT128" s="1053">
        <v>20</v>
      </c>
      <c r="BU128" s="1054"/>
      <c r="BV128" s="1054"/>
      <c r="BW128" s="1054"/>
      <c r="BX128" s="1054"/>
      <c r="BY128" s="1054"/>
      <c r="BZ128" s="1076"/>
      <c r="CA128" s="243"/>
      <c r="CB128" s="243"/>
      <c r="CC128" s="243"/>
      <c r="CD128" s="243"/>
      <c r="CE128" s="243"/>
      <c r="CF128" s="243"/>
      <c r="CG128" s="220"/>
      <c r="CH128" s="220"/>
      <c r="CI128" s="220"/>
      <c r="CJ128" s="242"/>
      <c r="CK128" s="1024"/>
      <c r="CL128" s="1025"/>
      <c r="CM128" s="1025"/>
      <c r="CN128" s="1025"/>
      <c r="CO128" s="1026"/>
      <c r="CP128" s="1036" t="s">
        <v>464</v>
      </c>
      <c r="CQ128" s="726"/>
      <c r="CR128" s="726"/>
      <c r="CS128" s="726"/>
      <c r="CT128" s="726"/>
      <c r="CU128" s="726"/>
      <c r="CV128" s="726"/>
      <c r="CW128" s="726"/>
      <c r="CX128" s="726"/>
      <c r="CY128" s="726"/>
      <c r="CZ128" s="726"/>
      <c r="DA128" s="726"/>
      <c r="DB128" s="726"/>
      <c r="DC128" s="726"/>
      <c r="DD128" s="726"/>
      <c r="DE128" s="726"/>
      <c r="DF128" s="1037"/>
      <c r="DG128" s="1038" t="s">
        <v>122</v>
      </c>
      <c r="DH128" s="1039"/>
      <c r="DI128" s="1039"/>
      <c r="DJ128" s="1039"/>
      <c r="DK128" s="1039"/>
      <c r="DL128" s="1039" t="s">
        <v>122</v>
      </c>
      <c r="DM128" s="1039"/>
      <c r="DN128" s="1039"/>
      <c r="DO128" s="1039"/>
      <c r="DP128" s="1039"/>
      <c r="DQ128" s="1039" t="s">
        <v>122</v>
      </c>
      <c r="DR128" s="1039"/>
      <c r="DS128" s="1039"/>
      <c r="DT128" s="1039"/>
      <c r="DU128" s="1039"/>
      <c r="DV128" s="1040" t="s">
        <v>122</v>
      </c>
      <c r="DW128" s="1040"/>
      <c r="DX128" s="1040"/>
      <c r="DY128" s="1040"/>
      <c r="DZ128" s="1041"/>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465</v>
      </c>
      <c r="X129" s="1071"/>
      <c r="Y129" s="1071"/>
      <c r="Z129" s="1072"/>
      <c r="AA129" s="958">
        <v>3040597</v>
      </c>
      <c r="AB129" s="959"/>
      <c r="AC129" s="959"/>
      <c r="AD129" s="959"/>
      <c r="AE129" s="960"/>
      <c r="AF129" s="961">
        <v>3064252</v>
      </c>
      <c r="AG129" s="959"/>
      <c r="AH129" s="959"/>
      <c r="AI129" s="959"/>
      <c r="AJ129" s="960"/>
      <c r="AK129" s="961">
        <v>3113118</v>
      </c>
      <c r="AL129" s="959"/>
      <c r="AM129" s="959"/>
      <c r="AN129" s="959"/>
      <c r="AO129" s="960"/>
      <c r="AP129" s="1073"/>
      <c r="AQ129" s="1074"/>
      <c r="AR129" s="1074"/>
      <c r="AS129" s="1074"/>
      <c r="AT129" s="1075"/>
      <c r="AU129" s="221"/>
      <c r="AV129" s="221"/>
      <c r="AW129" s="221"/>
      <c r="AX129" s="1065" t="s">
        <v>466</v>
      </c>
      <c r="AY129" s="923"/>
      <c r="AZ129" s="923"/>
      <c r="BA129" s="923"/>
      <c r="BB129" s="923"/>
      <c r="BC129" s="923"/>
      <c r="BD129" s="923"/>
      <c r="BE129" s="924"/>
      <c r="BF129" s="1066" t="s">
        <v>122</v>
      </c>
      <c r="BG129" s="1067"/>
      <c r="BH129" s="1067"/>
      <c r="BI129" s="1067"/>
      <c r="BJ129" s="1067"/>
      <c r="BK129" s="1067"/>
      <c r="BL129" s="1068"/>
      <c r="BM129" s="1066">
        <v>20</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467</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468</v>
      </c>
      <c r="X130" s="1071"/>
      <c r="Y130" s="1071"/>
      <c r="Z130" s="1072"/>
      <c r="AA130" s="958">
        <v>401217</v>
      </c>
      <c r="AB130" s="959"/>
      <c r="AC130" s="959"/>
      <c r="AD130" s="959"/>
      <c r="AE130" s="960"/>
      <c r="AF130" s="961">
        <v>398629</v>
      </c>
      <c r="AG130" s="959"/>
      <c r="AH130" s="959"/>
      <c r="AI130" s="959"/>
      <c r="AJ130" s="960"/>
      <c r="AK130" s="961">
        <v>387588</v>
      </c>
      <c r="AL130" s="959"/>
      <c r="AM130" s="959"/>
      <c r="AN130" s="959"/>
      <c r="AO130" s="960"/>
      <c r="AP130" s="1073"/>
      <c r="AQ130" s="1074"/>
      <c r="AR130" s="1074"/>
      <c r="AS130" s="1074"/>
      <c r="AT130" s="1075"/>
      <c r="AU130" s="221"/>
      <c r="AV130" s="221"/>
      <c r="AW130" s="221"/>
      <c r="AX130" s="1065" t="s">
        <v>469</v>
      </c>
      <c r="AY130" s="923"/>
      <c r="AZ130" s="923"/>
      <c r="BA130" s="923"/>
      <c r="BB130" s="923"/>
      <c r="BC130" s="923"/>
      <c r="BD130" s="923"/>
      <c r="BE130" s="924"/>
      <c r="BF130" s="1101">
        <v>5.6</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470</v>
      </c>
      <c r="X131" s="1108"/>
      <c r="Y131" s="1108"/>
      <c r="Z131" s="1109"/>
      <c r="AA131" s="1004">
        <v>2639380</v>
      </c>
      <c r="AB131" s="986"/>
      <c r="AC131" s="986"/>
      <c r="AD131" s="986"/>
      <c r="AE131" s="987"/>
      <c r="AF131" s="985">
        <v>2665623</v>
      </c>
      <c r="AG131" s="986"/>
      <c r="AH131" s="986"/>
      <c r="AI131" s="986"/>
      <c r="AJ131" s="987"/>
      <c r="AK131" s="985">
        <v>2725530</v>
      </c>
      <c r="AL131" s="986"/>
      <c r="AM131" s="986"/>
      <c r="AN131" s="986"/>
      <c r="AO131" s="987"/>
      <c r="AP131" s="1110"/>
      <c r="AQ131" s="1111"/>
      <c r="AR131" s="1111"/>
      <c r="AS131" s="1111"/>
      <c r="AT131" s="1112"/>
      <c r="AU131" s="221"/>
      <c r="AV131" s="221"/>
      <c r="AW131" s="221"/>
      <c r="AX131" s="1083" t="s">
        <v>471</v>
      </c>
      <c r="AY131" s="726"/>
      <c r="AZ131" s="726"/>
      <c r="BA131" s="726"/>
      <c r="BB131" s="726"/>
      <c r="BC131" s="726"/>
      <c r="BD131" s="726"/>
      <c r="BE131" s="1037"/>
      <c r="BF131" s="1084">
        <v>10.3</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472</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473</v>
      </c>
      <c r="W132" s="1094"/>
      <c r="X132" s="1094"/>
      <c r="Y132" s="1094"/>
      <c r="Z132" s="1095"/>
      <c r="AA132" s="1096">
        <v>4.7455084149999998</v>
      </c>
      <c r="AB132" s="1097"/>
      <c r="AC132" s="1097"/>
      <c r="AD132" s="1097"/>
      <c r="AE132" s="1098"/>
      <c r="AF132" s="1099">
        <v>6.0807173409999997</v>
      </c>
      <c r="AG132" s="1097"/>
      <c r="AH132" s="1097"/>
      <c r="AI132" s="1097"/>
      <c r="AJ132" s="1098"/>
      <c r="AK132" s="1099">
        <v>6.178798252</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474</v>
      </c>
      <c r="W133" s="1077"/>
      <c r="X133" s="1077"/>
      <c r="Y133" s="1077"/>
      <c r="Z133" s="1078"/>
      <c r="AA133" s="1079">
        <v>5.8</v>
      </c>
      <c r="AB133" s="1080"/>
      <c r="AC133" s="1080"/>
      <c r="AD133" s="1080"/>
      <c r="AE133" s="1081"/>
      <c r="AF133" s="1079">
        <v>5.4</v>
      </c>
      <c r="AG133" s="1080"/>
      <c r="AH133" s="1080"/>
      <c r="AI133" s="1080"/>
      <c r="AJ133" s="1081"/>
      <c r="AK133" s="1079">
        <v>5.6</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JnXLuOfmgt0edpJvyp3ksyT/BCFotHTg9XpcKl62Nqf0S9fmuRmQhBTd0TdnkJSZjcFfbJM5iiib1cSEiyxWAA==" saltValue="u1BsJ7gaU9cTFHjdCCqkL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rintOptions horizontalCentered="1"/>
  <pageMargins left="0" right="0" top="0.39370078740157483" bottom="0.39370078740157483" header="0.19685039370078741" footer="0.19685039370078741"/>
  <pageSetup paperSize="8" scale="40" orientation="portrait" cellComments="asDisplayed" horizontalDpi="1200" verticalDpi="1200" r:id="rId1"/>
  <headerFoot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DQ105"/>
  <sheetViews>
    <sheetView showGridLines="0" view="pageBreakPreview" zoomScale="110" zoomScaleNormal="85" zoomScaleSheetLayoutView="11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475</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TgGAzV/gsOkvbsSTZ0rf9K120geKyy/goWY8YuvjV8s4iRi724y3De4uNAfm/R+ZrRVi1cHQ657jNZeRZ+fK+Q==" saltValue="FdNtOhKeunzmpQtRzdB8jQ==" spinCount="100000" sheet="1" objects="1" scenarios="1"/>
  <dataConsolidate/>
  <phoneticPr fontId="2"/>
  <printOptions horizontalCentered="1"/>
  <pageMargins left="0" right="0" top="0.39370078740157483" bottom="0.39370078740157483" header="0.19685039370078741" footer="0.19685039370078741"/>
  <pageSetup paperSize="8" scale="63" orientation="landscape" cellComments="asDisplayed" r:id="rId1"/>
  <headerFooter>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4Go1V3ZY7taYh10+eKVAejZFQdooaZp0cE81hySLC+Wu4Y9saiWaIeW/4reeptGYa3l76IQZubyCrw51TisqfA==" saltValue="HFhYnVlgYfIv/FgPjYYDxw==" spinCount="100000" sheet="1" objects="1" scenarios="1"/>
  <dataConsolidate/>
  <phoneticPr fontId="2"/>
  <printOptions horizontalCentered="1"/>
  <pageMargins left="0" right="0" top="0.39370078740157483" bottom="0.39370078740157483" header="0.19685039370078741" footer="0.19685039370078741"/>
  <pageSetup paperSize="8" scale="69" orientation="landscape" cellComments="asDisplayed" horizontalDpi="300" verticalDpi="300" r:id="rId1"/>
  <headerFooter>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476</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477</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478</v>
      </c>
      <c r="AP7" s="260"/>
      <c r="AQ7" s="261" t="s">
        <v>479</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480</v>
      </c>
      <c r="AQ8" s="267" t="s">
        <v>481</v>
      </c>
      <c r="AR8" s="268" t="s">
        <v>482</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483</v>
      </c>
      <c r="AL9" s="1117"/>
      <c r="AM9" s="1117"/>
      <c r="AN9" s="1118"/>
      <c r="AO9" s="269">
        <v>845818</v>
      </c>
      <c r="AP9" s="269">
        <v>179275</v>
      </c>
      <c r="AQ9" s="270">
        <v>263788</v>
      </c>
      <c r="AR9" s="271">
        <v>-32</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484</v>
      </c>
      <c r="AL10" s="1117"/>
      <c r="AM10" s="1117"/>
      <c r="AN10" s="1118"/>
      <c r="AO10" s="272">
        <v>141170</v>
      </c>
      <c r="AP10" s="272">
        <v>29922</v>
      </c>
      <c r="AQ10" s="273">
        <v>39680</v>
      </c>
      <c r="AR10" s="274">
        <v>-24.6</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485</v>
      </c>
      <c r="AL11" s="1117"/>
      <c r="AM11" s="1117"/>
      <c r="AN11" s="1118"/>
      <c r="AO11" s="272" t="s">
        <v>486</v>
      </c>
      <c r="AP11" s="272" t="s">
        <v>486</v>
      </c>
      <c r="AQ11" s="273">
        <v>4557</v>
      </c>
      <c r="AR11" s="274" t="s">
        <v>486</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487</v>
      </c>
      <c r="AL12" s="1117"/>
      <c r="AM12" s="1117"/>
      <c r="AN12" s="1118"/>
      <c r="AO12" s="272" t="s">
        <v>486</v>
      </c>
      <c r="AP12" s="272" t="s">
        <v>486</v>
      </c>
      <c r="AQ12" s="273" t="s">
        <v>486</v>
      </c>
      <c r="AR12" s="274" t="s">
        <v>486</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488</v>
      </c>
      <c r="AL13" s="1117"/>
      <c r="AM13" s="1117"/>
      <c r="AN13" s="1118"/>
      <c r="AO13" s="272">
        <v>251891</v>
      </c>
      <c r="AP13" s="272">
        <v>53389</v>
      </c>
      <c r="AQ13" s="273">
        <v>12917</v>
      </c>
      <c r="AR13" s="274">
        <v>313.3</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489</v>
      </c>
      <c r="AL14" s="1117"/>
      <c r="AM14" s="1117"/>
      <c r="AN14" s="1118"/>
      <c r="AO14" s="272">
        <v>22136</v>
      </c>
      <c r="AP14" s="272">
        <v>4692</v>
      </c>
      <c r="AQ14" s="273">
        <v>4746</v>
      </c>
      <c r="AR14" s="274">
        <v>-1.1000000000000001</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490</v>
      </c>
      <c r="AL15" s="1120"/>
      <c r="AM15" s="1120"/>
      <c r="AN15" s="1121"/>
      <c r="AO15" s="272">
        <v>-48073</v>
      </c>
      <c r="AP15" s="272">
        <v>-10189</v>
      </c>
      <c r="AQ15" s="273">
        <v>-12765</v>
      </c>
      <c r="AR15" s="274">
        <v>-20.2</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1212942</v>
      </c>
      <c r="AP16" s="272">
        <v>257088</v>
      </c>
      <c r="AQ16" s="273">
        <v>312922</v>
      </c>
      <c r="AR16" s="274">
        <v>-17.8</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491</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492</v>
      </c>
      <c r="AP20" s="281" t="s">
        <v>493</v>
      </c>
      <c r="AQ20" s="282" t="s">
        <v>494</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495</v>
      </c>
      <c r="AL21" s="1123"/>
      <c r="AM21" s="1123"/>
      <c r="AN21" s="1124"/>
      <c r="AO21" s="285">
        <v>17.59</v>
      </c>
      <c r="AP21" s="286">
        <v>24.75</v>
      </c>
      <c r="AQ21" s="287">
        <v>-7.16</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496</v>
      </c>
      <c r="AL22" s="1123"/>
      <c r="AM22" s="1123"/>
      <c r="AN22" s="1124"/>
      <c r="AO22" s="290">
        <v>92.3</v>
      </c>
      <c r="AP22" s="291">
        <v>95.6</v>
      </c>
      <c r="AQ22" s="292">
        <v>-3.3</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497</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498</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499</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478</v>
      </c>
      <c r="AP30" s="260"/>
      <c r="AQ30" s="261" t="s">
        <v>479</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480</v>
      </c>
      <c r="AQ31" s="267" t="s">
        <v>481</v>
      </c>
      <c r="AR31" s="268" t="s">
        <v>482</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500</v>
      </c>
      <c r="AL32" s="1131"/>
      <c r="AM32" s="1131"/>
      <c r="AN32" s="1132"/>
      <c r="AO32" s="300">
        <v>531252</v>
      </c>
      <c r="AP32" s="300">
        <v>112601</v>
      </c>
      <c r="AQ32" s="301">
        <v>170896</v>
      </c>
      <c r="AR32" s="302">
        <v>-34.1</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501</v>
      </c>
      <c r="AL33" s="1131"/>
      <c r="AM33" s="1131"/>
      <c r="AN33" s="1132"/>
      <c r="AO33" s="300" t="s">
        <v>486</v>
      </c>
      <c r="AP33" s="300" t="s">
        <v>486</v>
      </c>
      <c r="AQ33" s="301" t="s">
        <v>486</v>
      </c>
      <c r="AR33" s="302" t="s">
        <v>486</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502</v>
      </c>
      <c r="AL34" s="1131"/>
      <c r="AM34" s="1131"/>
      <c r="AN34" s="1132"/>
      <c r="AO34" s="300" t="s">
        <v>486</v>
      </c>
      <c r="AP34" s="300" t="s">
        <v>486</v>
      </c>
      <c r="AQ34" s="301">
        <v>5</v>
      </c>
      <c r="AR34" s="302" t="s">
        <v>486</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503</v>
      </c>
      <c r="AL35" s="1131"/>
      <c r="AM35" s="1131"/>
      <c r="AN35" s="1132"/>
      <c r="AO35" s="300">
        <v>10204</v>
      </c>
      <c r="AP35" s="300">
        <v>2163</v>
      </c>
      <c r="AQ35" s="301">
        <v>33138</v>
      </c>
      <c r="AR35" s="302">
        <v>-93.5</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504</v>
      </c>
      <c r="AL36" s="1131"/>
      <c r="AM36" s="1131"/>
      <c r="AN36" s="1132"/>
      <c r="AO36" s="300">
        <v>12796</v>
      </c>
      <c r="AP36" s="300">
        <v>2712</v>
      </c>
      <c r="AQ36" s="301">
        <v>2943</v>
      </c>
      <c r="AR36" s="302">
        <v>-7.8</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505</v>
      </c>
      <c r="AL37" s="1131"/>
      <c r="AM37" s="1131"/>
      <c r="AN37" s="1132"/>
      <c r="AO37" s="300">
        <v>1814</v>
      </c>
      <c r="AP37" s="300">
        <v>384</v>
      </c>
      <c r="AQ37" s="301">
        <v>1487</v>
      </c>
      <c r="AR37" s="302">
        <v>-74.2</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506</v>
      </c>
      <c r="AL38" s="1134"/>
      <c r="AM38" s="1134"/>
      <c r="AN38" s="1135"/>
      <c r="AO38" s="303" t="s">
        <v>486</v>
      </c>
      <c r="AP38" s="303" t="s">
        <v>486</v>
      </c>
      <c r="AQ38" s="304">
        <v>60</v>
      </c>
      <c r="AR38" s="292" t="s">
        <v>486</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507</v>
      </c>
      <c r="AL39" s="1134"/>
      <c r="AM39" s="1134"/>
      <c r="AN39" s="1135"/>
      <c r="AO39" s="300">
        <v>-73</v>
      </c>
      <c r="AP39" s="300">
        <v>-15</v>
      </c>
      <c r="AQ39" s="301">
        <v>-8408</v>
      </c>
      <c r="AR39" s="302">
        <v>-99.8</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508</v>
      </c>
      <c r="AL40" s="1131"/>
      <c r="AM40" s="1131"/>
      <c r="AN40" s="1132"/>
      <c r="AO40" s="300">
        <v>-387588</v>
      </c>
      <c r="AP40" s="300">
        <v>-82151</v>
      </c>
      <c r="AQ40" s="301">
        <v>-141122</v>
      </c>
      <c r="AR40" s="302">
        <v>-41.8</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168405</v>
      </c>
      <c r="AP41" s="300">
        <v>35694</v>
      </c>
      <c r="AQ41" s="301">
        <v>59000</v>
      </c>
      <c r="AR41" s="302">
        <v>-39.5</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509</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510</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478</v>
      </c>
      <c r="AN49" s="1127" t="s">
        <v>511</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512</v>
      </c>
      <c r="AO50" s="317" t="s">
        <v>513</v>
      </c>
      <c r="AP50" s="318" t="s">
        <v>514</v>
      </c>
      <c r="AQ50" s="319" t="s">
        <v>515</v>
      </c>
      <c r="AR50" s="320" t="s">
        <v>516</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517</v>
      </c>
      <c r="AL51" s="313"/>
      <c r="AM51" s="321">
        <v>383764</v>
      </c>
      <c r="AN51" s="322">
        <v>72655</v>
      </c>
      <c r="AO51" s="323">
        <v>-40.700000000000003</v>
      </c>
      <c r="AP51" s="324">
        <v>301035</v>
      </c>
      <c r="AQ51" s="325">
        <v>58.2</v>
      </c>
      <c r="AR51" s="326">
        <v>-98.9</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518</v>
      </c>
      <c r="AM52" s="329">
        <v>139641</v>
      </c>
      <c r="AN52" s="330">
        <v>26437</v>
      </c>
      <c r="AO52" s="331">
        <v>-18.3</v>
      </c>
      <c r="AP52" s="332">
        <v>154376</v>
      </c>
      <c r="AQ52" s="333">
        <v>74.3</v>
      </c>
      <c r="AR52" s="334">
        <v>-92.6</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519</v>
      </c>
      <c r="AL53" s="313"/>
      <c r="AM53" s="321">
        <v>537467</v>
      </c>
      <c r="AN53" s="322">
        <v>104464</v>
      </c>
      <c r="AO53" s="323">
        <v>43.8</v>
      </c>
      <c r="AP53" s="324">
        <v>277467</v>
      </c>
      <c r="AQ53" s="325">
        <v>-7.8</v>
      </c>
      <c r="AR53" s="326">
        <v>51.6</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518</v>
      </c>
      <c r="AM54" s="329">
        <v>333576</v>
      </c>
      <c r="AN54" s="330">
        <v>64835</v>
      </c>
      <c r="AO54" s="331">
        <v>145.19999999999999</v>
      </c>
      <c r="AP54" s="332">
        <v>128378</v>
      </c>
      <c r="AQ54" s="333">
        <v>-16.8</v>
      </c>
      <c r="AR54" s="334">
        <v>162</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520</v>
      </c>
      <c r="AL55" s="313"/>
      <c r="AM55" s="321">
        <v>470262</v>
      </c>
      <c r="AN55" s="322">
        <v>94316</v>
      </c>
      <c r="AO55" s="323">
        <v>-9.6999999999999993</v>
      </c>
      <c r="AP55" s="324">
        <v>282256</v>
      </c>
      <c r="AQ55" s="325">
        <v>1.7</v>
      </c>
      <c r="AR55" s="326">
        <v>-11.4</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518</v>
      </c>
      <c r="AM56" s="329">
        <v>258491</v>
      </c>
      <c r="AN56" s="330">
        <v>51843</v>
      </c>
      <c r="AO56" s="331">
        <v>-20</v>
      </c>
      <c r="AP56" s="332">
        <v>145453</v>
      </c>
      <c r="AQ56" s="333">
        <v>13.3</v>
      </c>
      <c r="AR56" s="334">
        <v>-33.299999999999997</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521</v>
      </c>
      <c r="AL57" s="313"/>
      <c r="AM57" s="321">
        <v>497617</v>
      </c>
      <c r="AN57" s="322">
        <v>103304</v>
      </c>
      <c r="AO57" s="323">
        <v>9.5</v>
      </c>
      <c r="AP57" s="324">
        <v>295341</v>
      </c>
      <c r="AQ57" s="325">
        <v>4.5999999999999996</v>
      </c>
      <c r="AR57" s="326">
        <v>4.9000000000000004</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518</v>
      </c>
      <c r="AM58" s="329">
        <v>316364</v>
      </c>
      <c r="AN58" s="330">
        <v>65677</v>
      </c>
      <c r="AO58" s="331">
        <v>26.7</v>
      </c>
      <c r="AP58" s="332">
        <v>137402</v>
      </c>
      <c r="AQ58" s="333">
        <v>-5.5</v>
      </c>
      <c r="AR58" s="334">
        <v>32.200000000000003</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522</v>
      </c>
      <c r="AL59" s="313"/>
      <c r="AM59" s="321">
        <v>504073</v>
      </c>
      <c r="AN59" s="322">
        <v>106840</v>
      </c>
      <c r="AO59" s="323">
        <v>3.4</v>
      </c>
      <c r="AP59" s="324">
        <v>292845</v>
      </c>
      <c r="AQ59" s="325">
        <v>-0.8</v>
      </c>
      <c r="AR59" s="326">
        <v>4.2</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518</v>
      </c>
      <c r="AM60" s="329">
        <v>329578</v>
      </c>
      <c r="AN60" s="330">
        <v>69855</v>
      </c>
      <c r="AO60" s="331">
        <v>6.4</v>
      </c>
      <c r="AP60" s="332">
        <v>143187</v>
      </c>
      <c r="AQ60" s="333">
        <v>4.2</v>
      </c>
      <c r="AR60" s="334">
        <v>2.2000000000000002</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523</v>
      </c>
      <c r="AL61" s="335"/>
      <c r="AM61" s="336">
        <v>478637</v>
      </c>
      <c r="AN61" s="337">
        <v>96316</v>
      </c>
      <c r="AO61" s="338">
        <v>1.3</v>
      </c>
      <c r="AP61" s="339">
        <v>289789</v>
      </c>
      <c r="AQ61" s="340">
        <v>11.2</v>
      </c>
      <c r="AR61" s="326">
        <v>-9.9</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518</v>
      </c>
      <c r="AM62" s="329">
        <v>275530</v>
      </c>
      <c r="AN62" s="330">
        <v>55729</v>
      </c>
      <c r="AO62" s="331">
        <v>28</v>
      </c>
      <c r="AP62" s="332">
        <v>141759</v>
      </c>
      <c r="AQ62" s="333">
        <v>13.9</v>
      </c>
      <c r="AR62" s="334">
        <v>14.1</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QvgeKGviuIdccsXPnPZFWq6ZQPEuEmFG9f1QYvrn3Dt6OxxAV8Q7dofMMXmM77DATmGpegndKTwkAamCS5MpSQ==" saltValue="QsOkQhcHsLwc7hzlSyUWv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 right="0" top="0.39370078740157483" bottom="0.39370078740157483" header="0.19685039370078741" footer="0.19685039370078741"/>
  <pageSetup paperSize="8" scale="87" orientation="landscape" cellComments="asDisplayed" r:id="rId1"/>
  <headerFooter>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475</v>
      </c>
    </row>
    <row r="121" spans="125:125" ht="13.5" hidden="1" customHeight="1" x14ac:dyDescent="0.15">
      <c r="DU121" s="247"/>
    </row>
  </sheetData>
  <sheetProtection algorithmName="SHA-512" hashValue="5u9Y0VbnY0vRpk2WJ25e/6bjJGjH9dVrOkadFQViRSmDhQwhCjdmEKJTLxmcEg6EzdhSPTVMc2wgZXG1uO0bgA==" saltValue="F1bAS2fzvuBGs+Yjqy5X5Q==" spinCount="100000" sheet="1" objects="1" scenarios="1"/>
  <dataConsolidate/>
  <phoneticPr fontId="2"/>
  <printOptions horizontalCentered="1"/>
  <pageMargins left="0" right="0" top="0.39370078740157483" bottom="0.39370078740157483" header="0.19685039370078741" footer="0.19685039370078741"/>
  <pageSetup paperSize="8" scale="55" orientation="landscape" cellComments="asDisplayed" horizontalDpi="300" verticalDpi="300" r:id="rId1"/>
  <headerFooter>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475</v>
      </c>
    </row>
  </sheetData>
  <sheetProtection algorithmName="SHA-512" hashValue="BQM2wP5//rMy8wT7LCf7Sbc4SXkevodIhewE9m1MA9UEMeJKEBm12YuVAhg/rcB2XapcrK8OqGeqlt7jpwgkyQ==" saltValue="j+Cr0sapShFs08mgGwBHCg==" spinCount="100000" sheet="1" objects="1" scenarios="1"/>
  <dataConsolidate/>
  <phoneticPr fontId="2"/>
  <printOptions horizontalCentered="1"/>
  <pageMargins left="0" right="0" top="0.39370078740157483" bottom="0.39370078740157483" header="0.19685039370078741" footer="0.19685039370078741"/>
  <pageSetup paperSize="8" scale="55" orientation="landscape" cellComments="asDisplayed" horizontalDpi="300" verticalDpi="300" r:id="rId1"/>
  <headerFooter>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tabColor rgb="FFFF0000"/>
    <pageSetUpPr fitToPage="1"/>
  </sheetPr>
  <dimension ref="B1:J50"/>
  <sheetViews>
    <sheetView showGridLines="0" zoomScaleSheetLayoutView="100" workbookViewId="0">
      <selection activeCell="L45" sqref="L45"/>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39" t="s">
        <v>3</v>
      </c>
      <c r="D47" s="1139"/>
      <c r="E47" s="1140"/>
      <c r="F47" s="11">
        <v>37.21</v>
      </c>
      <c r="G47" s="12">
        <v>37.29</v>
      </c>
      <c r="H47" s="12">
        <v>45.24</v>
      </c>
      <c r="I47" s="12">
        <v>42.93</v>
      </c>
      <c r="J47" s="13">
        <v>44.83</v>
      </c>
    </row>
    <row r="48" spans="2:10" ht="57.75" customHeight="1" x14ac:dyDescent="0.15">
      <c r="B48" s="14"/>
      <c r="C48" s="1141" t="s">
        <v>4</v>
      </c>
      <c r="D48" s="1141"/>
      <c r="E48" s="1142"/>
      <c r="F48" s="15">
        <v>4.38</v>
      </c>
      <c r="G48" s="16">
        <v>10.3</v>
      </c>
      <c r="H48" s="16">
        <v>3.46</v>
      </c>
      <c r="I48" s="16">
        <v>5.12</v>
      </c>
      <c r="J48" s="17">
        <v>1.08</v>
      </c>
    </row>
    <row r="49" spans="2:10" ht="57.75" customHeight="1" thickBot="1" x14ac:dyDescent="0.2">
      <c r="B49" s="18"/>
      <c r="C49" s="1143" t="s">
        <v>5</v>
      </c>
      <c r="D49" s="1143"/>
      <c r="E49" s="1144"/>
      <c r="F49" s="19">
        <v>1.58</v>
      </c>
      <c r="G49" s="20">
        <v>6.58</v>
      </c>
      <c r="H49" s="20" t="s">
        <v>530</v>
      </c>
      <c r="I49" s="20" t="s">
        <v>531</v>
      </c>
      <c r="J49" s="21" t="s">
        <v>532</v>
      </c>
    </row>
    <row r="50" spans="2:10" x14ac:dyDescent="0.15"/>
  </sheetData>
  <sheetProtection algorithmName="SHA-512" hashValue="5XlXmAHdzNQ9331frsIfbxvVJZ4aXoIwVKGtIOiP8AKxhkpA3M+liVsK6+T/3Xr1thGTCkJwpxLXfV2oexWHXg==" saltValue="BC+HUOzg7/nXfpWzazNyfQ==" spinCount="100000" sheet="1" objects="1" scenarios="1"/>
  <mergeCells count="3">
    <mergeCell ref="C47:E47"/>
    <mergeCell ref="C48:E48"/>
    <mergeCell ref="C49:E49"/>
  </mergeCells>
  <phoneticPr fontId="2"/>
  <printOptions horizontalCentered="1"/>
  <pageMargins left="0" right="0" top="0.39370078740157483" bottom="0.39370078740157483" header="0.19685039370078741" footer="0.19685039370078741"/>
  <pageSetup paperSize="8" scale="89" orientation="landscape" cellComments="asDisplayed" horizontalDpi="300" verticalDpi="300" r:id="rId1"/>
  <headerFooter>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佐藤 秀樹</cp:lastModifiedBy>
  <cp:lastPrinted>2026-03-17T04:25:20Z</cp:lastPrinted>
  <dcterms:created xsi:type="dcterms:W3CDTF">2026-02-23T04:28:15Z</dcterms:created>
  <dcterms:modified xsi:type="dcterms:W3CDTF">2026-03-17T04:26:27Z</dcterms:modified>
  <cp:category/>
</cp:coreProperties>
</file>